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SEVD91724\Desktop\GYF uppdatering\"/>
    </mc:Choice>
  </mc:AlternateContent>
  <xr:revisionPtr revIDLastSave="0" documentId="13_ncr:1_{633A858B-8867-4EF8-8BBE-B4C0B83C3C2C}" xr6:coauthVersionLast="47" xr6:coauthVersionMax="47" xr10:uidLastSave="{00000000-0000-0000-0000-000000000000}"/>
  <bookViews>
    <workbookView xWindow="-28020" yWindow="3810" windowWidth="20415" windowHeight="12405" tabRatio="776" xr2:uid="{00000000-000D-0000-FFFF-FFFF00000000}"/>
  </bookViews>
  <sheets>
    <sheet name="GYF översikt" sheetId="2" r:id="rId1"/>
    <sheet name="Lista - ytor och kvaliteter" sheetId="19" r:id="rId2"/>
    <sheet name="Område X" sheetId="3" r:id="rId3"/>
    <sheet name="Område Y" sheetId="23" r:id="rId4"/>
    <sheet name="Område Z" sheetId="2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24" l="1"/>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2" i="24"/>
  <c r="E21" i="24"/>
  <c r="E20" i="24"/>
  <c r="E19" i="24"/>
  <c r="E18" i="24"/>
  <c r="E17" i="24"/>
  <c r="E16" i="24"/>
  <c r="E15" i="24"/>
  <c r="E14" i="24"/>
  <c r="E13" i="24"/>
  <c r="E12" i="24"/>
  <c r="E11" i="24"/>
  <c r="E10" i="24"/>
  <c r="E9" i="24"/>
  <c r="E8" i="24"/>
  <c r="E7" i="24"/>
  <c r="E66" i="23"/>
  <c r="E65" i="23"/>
  <c r="E64" i="23"/>
  <c r="E63" i="23"/>
  <c r="E62" i="23"/>
  <c r="E61" i="23"/>
  <c r="E60" i="23"/>
  <c r="E59" i="23"/>
  <c r="E58" i="23"/>
  <c r="E57" i="23"/>
  <c r="E56" i="23"/>
  <c r="E55" i="23"/>
  <c r="E54" i="23"/>
  <c r="E53" i="23"/>
  <c r="E52" i="23"/>
  <c r="E51" i="23"/>
  <c r="E50" i="23"/>
  <c r="E49" i="23"/>
  <c r="E48" i="23"/>
  <c r="E47" i="23"/>
  <c r="E46" i="23"/>
  <c r="E45" i="23"/>
  <c r="E44" i="23"/>
  <c r="E43" i="23"/>
  <c r="E42" i="23"/>
  <c r="E41" i="23"/>
  <c r="E40" i="23"/>
  <c r="E39" i="23"/>
  <c r="E38" i="23"/>
  <c r="E37" i="23"/>
  <c r="E36" i="23"/>
  <c r="E35" i="23"/>
  <c r="E34" i="23"/>
  <c r="E33" i="23"/>
  <c r="E32" i="23"/>
  <c r="E31" i="23"/>
  <c r="E30" i="23"/>
  <c r="E29" i="23"/>
  <c r="E28" i="23"/>
  <c r="E27" i="23"/>
  <c r="E26" i="23"/>
  <c r="G16" i="2" s="1"/>
  <c r="E25" i="23"/>
  <c r="E24" i="23"/>
  <c r="E22" i="23"/>
  <c r="E21" i="23"/>
  <c r="E20" i="23"/>
  <c r="E19" i="23"/>
  <c r="E18" i="23"/>
  <c r="E17" i="23"/>
  <c r="E16" i="23"/>
  <c r="E15" i="23"/>
  <c r="E14" i="23"/>
  <c r="E13" i="23"/>
  <c r="E12" i="23"/>
  <c r="E11" i="23"/>
  <c r="E10" i="23"/>
  <c r="E9" i="23"/>
  <c r="E8" i="23"/>
  <c r="E7" i="23"/>
  <c r="G15" i="2" s="1"/>
  <c r="K16" i="2" l="1"/>
  <c r="L7" i="2" s="1"/>
  <c r="C67" i="23"/>
  <c r="E67" i="24"/>
  <c r="K15" i="2"/>
  <c r="E67" i="23"/>
  <c r="E26" i="3"/>
  <c r="E31" i="3"/>
  <c r="E65" i="3"/>
  <c r="E61" i="3"/>
  <c r="E38" i="3"/>
  <c r="E41" i="3"/>
  <c r="E42" i="3"/>
  <c r="E45" i="3"/>
  <c r="E47" i="3"/>
  <c r="E48" i="3"/>
  <c r="E49" i="3"/>
  <c r="E50" i="3"/>
  <c r="E51" i="3"/>
  <c r="E52" i="3"/>
  <c r="E53" i="3"/>
  <c r="E54" i="3"/>
  <c r="E24" i="3"/>
  <c r="E25" i="3"/>
  <c r="E27" i="3"/>
  <c r="E28" i="3"/>
  <c r="E29" i="3"/>
  <c r="E30" i="3"/>
  <c r="E32" i="3"/>
  <c r="E33" i="3"/>
  <c r="E34" i="3"/>
  <c r="E35" i="3"/>
  <c r="E36" i="3"/>
  <c r="E37" i="3"/>
  <c r="E39" i="3"/>
  <c r="E40" i="3"/>
  <c r="E43" i="3"/>
  <c r="E44" i="3"/>
  <c r="E46" i="3"/>
  <c r="E55" i="3"/>
  <c r="E56" i="3"/>
  <c r="E57" i="3"/>
  <c r="E58" i="3"/>
  <c r="E59" i="3"/>
  <c r="E60" i="3"/>
  <c r="E62" i="3"/>
  <c r="E63" i="3"/>
  <c r="E64" i="3"/>
  <c r="E66" i="3"/>
  <c r="E22" i="3"/>
  <c r="E21" i="3"/>
  <c r="E20" i="3"/>
  <c r="E19" i="3"/>
  <c r="E18" i="3"/>
  <c r="E17" i="3"/>
  <c r="E16" i="3"/>
  <c r="E15" i="3"/>
  <c r="E14" i="3"/>
  <c r="E13" i="3"/>
  <c r="E12" i="3"/>
  <c r="E11" i="3"/>
  <c r="E10" i="3"/>
  <c r="E9" i="3"/>
  <c r="E8" i="3"/>
  <c r="E7" i="3"/>
  <c r="C67" i="3"/>
  <c r="L9" i="2" l="1"/>
  <c r="L12" i="2"/>
  <c r="L11" i="2"/>
  <c r="L10" i="2"/>
  <c r="L8" i="2"/>
  <c r="C16" i="2"/>
  <c r="D12" i="2" s="1"/>
  <c r="C15" i="2"/>
  <c r="E67" i="3"/>
  <c r="K17" i="2"/>
  <c r="D8" i="2" l="1"/>
  <c r="D9" i="2"/>
  <c r="D11" i="2"/>
  <c r="D10" i="2"/>
  <c r="D7" i="2"/>
  <c r="C17" i="2"/>
  <c r="D19" i="2" s="1"/>
  <c r="H10" i="2"/>
  <c r="H9" i="2"/>
  <c r="H12" i="2"/>
  <c r="H8" i="2"/>
  <c r="H11" i="2"/>
  <c r="H7" i="2"/>
  <c r="L19" i="2"/>
  <c r="L15" i="2"/>
  <c r="G17" i="2"/>
  <c r="H16" i="2" s="1"/>
  <c r="L16" i="2"/>
  <c r="D15" i="2" l="1"/>
  <c r="D16" i="2"/>
  <c r="H21" i="2"/>
  <c r="H19" i="2"/>
  <c r="H15" i="2"/>
</calcChain>
</file>

<file path=xl/sharedStrings.xml><?xml version="1.0" encoding="utf-8"?>
<sst xmlns="http://schemas.openxmlformats.org/spreadsheetml/2006/main" count="713" uniqueCount="269">
  <si>
    <t>Balansering</t>
  </si>
  <si>
    <t>Andel av poäng (%)</t>
  </si>
  <si>
    <r>
      <rPr>
        <i/>
        <sz val="20"/>
        <color theme="1"/>
        <rFont val="Calibri"/>
        <family val="2"/>
        <scheme val="minor"/>
      </rPr>
      <t xml:space="preserve">Antal </t>
    </r>
    <r>
      <rPr>
        <sz val="20"/>
        <color theme="1"/>
        <rFont val="Calibri"/>
        <family val="2"/>
        <scheme val="minor"/>
      </rPr>
      <t>boende:</t>
    </r>
  </si>
  <si>
    <r>
      <rPr>
        <i/>
        <sz val="20"/>
        <color theme="1"/>
        <rFont val="Calibri"/>
        <family val="2"/>
        <scheme val="minor"/>
      </rPr>
      <t xml:space="preserve">Area </t>
    </r>
    <r>
      <rPr>
        <sz val="20"/>
        <color theme="1"/>
        <rFont val="Calibri"/>
        <family val="2"/>
        <scheme val="minor"/>
      </rPr>
      <t>bebyggd yta (byggnader, Ha):</t>
    </r>
  </si>
  <si>
    <r>
      <rPr>
        <i/>
        <sz val="20"/>
        <color theme="1"/>
        <rFont val="Calibri"/>
        <family val="2"/>
        <scheme val="minor"/>
      </rPr>
      <t xml:space="preserve">Area </t>
    </r>
    <r>
      <rPr>
        <sz val="20"/>
        <color theme="1"/>
        <rFont val="Calibri"/>
        <family val="2"/>
        <scheme val="minor"/>
      </rPr>
      <t>obebyggd yta (Ha):</t>
    </r>
  </si>
  <si>
    <t xml:space="preserve">Biologisk mångfald </t>
  </si>
  <si>
    <t>Buller</t>
  </si>
  <si>
    <t>Pollination</t>
  </si>
  <si>
    <t>Dagvattenhantering</t>
  </si>
  <si>
    <t>Mikroklimatreglering</t>
  </si>
  <si>
    <t>GYF-beräkning</t>
  </si>
  <si>
    <t>Totalpoäng för ytor:</t>
  </si>
  <si>
    <t>Totalpoäng för kvalitéer:</t>
  </si>
  <si>
    <t>TOTAL (ekoeffektiv yta)</t>
  </si>
  <si>
    <t>TOTAL</t>
  </si>
  <si>
    <t>Ytor</t>
  </si>
  <si>
    <t>Kriterier</t>
  </si>
  <si>
    <t>Faktor</t>
  </si>
  <si>
    <t>Yttyp</t>
  </si>
  <si>
    <t>Exempel</t>
  </si>
  <si>
    <t>Y1</t>
  </si>
  <si>
    <t xml:space="preserve">Grönområden och gröna stråk </t>
  </si>
  <si>
    <t>Huvudsakliga grönytor. Större grönområden, parker, trädgårdar, kyrkogårdar, gröna korridorer, skogar  m.m.</t>
  </si>
  <si>
    <t>Y2</t>
  </si>
  <si>
    <t>Grönska i hårdgjorda miljöer</t>
  </si>
  <si>
    <r>
      <t>Grönska i gaturum, på torg, parkeringar, lekplatser t.ex. träd, gröna vägbanor, refuger, rondeller och spårvägar,</t>
    </r>
    <r>
      <rPr>
        <sz val="11"/>
        <color rgb="FFFF0000"/>
        <rFont val="Calibri"/>
        <family val="2"/>
        <scheme val="minor"/>
      </rPr>
      <t xml:space="preserve"> </t>
    </r>
    <r>
      <rPr>
        <sz val="11"/>
        <rFont val="Calibri"/>
        <family val="2"/>
        <scheme val="minor"/>
      </rPr>
      <t>planteringar m.m. Träd räknas som 10 kvm/st</t>
    </r>
  </si>
  <si>
    <t>Y3</t>
  </si>
  <si>
    <t>Grönska på konstruktioner</t>
  </si>
  <si>
    <t xml:space="preserve">Grönska på byggnader, broar, bjälklag m.m. t.ex. gröna tak (inkl. garage, busskurer, cykelstall m.m.), ekodukter (över- och underbyggda), pergolor, 3D-grönska, gröna väggar, lövgångar, grönska vajersystem, staket, stängsel, murar  m.m. Den yta som inom 5 år beräknas vara täckt av växtlighet får räknas (artberoende). </t>
  </si>
  <si>
    <t>Y4</t>
  </si>
  <si>
    <t>Vattenytor och vattenstråk</t>
  </si>
  <si>
    <t xml:space="preserve">Naturliga, öppna vattenytor och stråk t.ex. vikar, kanaler, dammar, bäckar, diken m.m. samt grönblå strukturer där vegetationen präglas av vattenregimen och semi-akvatiska arter, t.ex. våtmarker, diken, översvämningsängar, strandängar,  fuktlövskog, sumpskogar m.m. Grundvatten och större vattenområden, så som sjöar och hav, räknas ej in i vattenytor i GYF AP. </t>
  </si>
  <si>
    <t>Stödjande ekosystemtjänst:                         Biologisk mångfald</t>
  </si>
  <si>
    <t>K1</t>
  </si>
  <si>
    <t>Bevarad viktig livsmiljö inom landskapssamband</t>
  </si>
  <si>
    <t>Grön- eller blåyta av hög ekologisk kvalitet som ingår i utpekat landskapssamband. Ytan är både viktig för djur och växters spridning samt utgörs antingen av viktig livsmiljö för skyddsvärda arter eller av kärnområden/värdekärnor som är viktiga för en mångfald av arter. Ytans kvalitet ska upprätthållas över tid. Det ska säkerställas att storleken är tillräcklig och att slitage och störningar inte påverkar kvaliteten negativt. Detta kan göras i exempelvis skötselplan.</t>
  </si>
  <si>
    <t>Yta</t>
  </si>
  <si>
    <t>Landskapssamband/habitatnätverk för exempelvis ek, ädellöv, tall, fladdermus, vildbin mm. Vilka samband som är relevanta varierar beroende på var i landet du befinner dig. Det är viktigt att ta kontakt med ekolog för att ta reda på vilka samband som är aktuella i ditt område.</t>
  </si>
  <si>
    <t>K2</t>
  </si>
  <si>
    <t>Bevarad viktig livsmiljö utanför landskapssamband</t>
  </si>
  <si>
    <t xml:space="preserve">Grön- eller blåyta utpekad för området som exempelvis viktig livsmiljö eller värdekärna men som är fragmenterad, dvs. är
isolerad från landskapssamband. </t>
  </si>
  <si>
    <t>Isolerade biotoper; våtmarksmiljöer, naturstränder, gamla löv-, hällmark- och barrskogspartier, ängsmark, groddammar, sandiga miljöer, torrbackar.</t>
  </si>
  <si>
    <t>K3</t>
  </si>
  <si>
    <t>Bevarad övrig natur inom landskapssamband</t>
  </si>
  <si>
    <t>Grön- eller blåyta av ensartad karaktär som ligger inom ett landskapssamband men inte uppfyller kraven enligt K1/K2.
Viktiga för växter och djurs spridning. Även dessa områden kännetecknas av naturliga och självreglerande processer och
kan ofta utvecklas mot högre biodiversitet.</t>
  </si>
  <si>
    <t>Grön- eller blåytor i strategiskt läge mellan två utpekade värdefulla områden. Till exempel dungar med asp och björk, parker med ensartad växtlighet med öppna gräsytor och ensartad växtlighet, yngre trädalléer, trivialskog, igenväxande gräsmarker.</t>
  </si>
  <si>
    <t>K4</t>
  </si>
  <si>
    <t>Bevarad övrig natur utanför landskapssamband</t>
  </si>
  <si>
    <t>Isolerade grön eller blåytor av ensartad karaktär som inte uppfyller kraven i K1/K2. Även dessa områden kännetecknas
av naturliga och självreglerande processer och kan ofta utvecklas mot högre biodiversitet.</t>
  </si>
  <si>
    <t>Isolerade/ensartade/unga grön- eller blåytor. Till exempel, dungar med asp och björk, parker med ensartad växtlighet med öppna gräsytor och ensartad växtlighet, yngre trädalléer, trivialskog, igenväxande gräsmarker.</t>
  </si>
  <si>
    <t>K5</t>
  </si>
  <si>
    <t>Bevarat objekt som särskilt gynnar biologisk mångfald</t>
  </si>
  <si>
    <t>Gäller endast bevarade objekt som bevarats i sitt ursprungliga läge. 15/25/50 kvm/st</t>
  </si>
  <si>
    <t>Punktobjekt</t>
  </si>
  <si>
    <t>50 kvm/st: Stora gamla träd (&gt;80 cm diameter)
25 kvm/st: hålträd, bärande träd
15 kvm/st: högstubbar, buskar, tätt buskage/fågelsnår,
död ved (större träd, lågor eller stammar)</t>
  </si>
  <si>
    <t>K6</t>
  </si>
  <si>
    <t>Nyanlagd viktig livsmiljö inom landskapssamband</t>
  </si>
  <si>
    <t>Här krävs att grön- eller blåytan både kompletterar befintlig viktig livsmiljö i området och stärker ett svagt samband som
även gör den till ny spridningsväg mellan två befintliga biotoper av samma/liknande slag. Ta reda på vilka viktiga livsmiljöer
som finns i närområdet. Svaga samband kan till exempel ses i ekologiska kartläggningar. Fråga din kommunekolog om hjälp.</t>
  </si>
  <si>
    <t>Groddamm, nyskapad biotop med lokalt anpassade växter/biologiska förutsättningar som ligger i anslutning till den biotop den efterliknar/kompletterar. Gröna tak/biotoptak kan fungera som habitat och möjliggöra spridning inom landsskapssamband.</t>
  </si>
  <si>
    <t>K7</t>
  </si>
  <si>
    <t>Nyanlagd viktig livsmiljö utanför landskapssamband</t>
  </si>
  <si>
    <t>Anlagd grön- eller blåyta med tillskapta höga naturvärden som utgör viktig livsmiljö, men som ligger isolerat från landskapssamband.</t>
  </si>
  <si>
    <t>Nyskapad biotop, viktig för det lokala djur- och växtlivet men som är isolerad från landskapssamband, exempelvis skogsbiotop, gröna tak, parker med höga ekologiska kvaliteter men som är avskärmade från sitt samband, ex fickparker omgiven av hög och stängd bebyggelse.</t>
  </si>
  <si>
    <t>K8</t>
  </si>
  <si>
    <t>Nyanlagd övrig natur inom landskapssamband</t>
  </si>
  <si>
    <t>Anlagd grön- eller blåyta av ensartad karraktär som kompletterar befintlig viktig livsmiljö, kärnområde eller värdekärna i eller fyller ut ett befintligt ”hålrum” som även gör den till ny spridningsväg mellan två befintliga biotoper av samma/liknande
slag.</t>
  </si>
  <si>
    <t xml:space="preserve">Ekodukt, grodtunnel, annan faunapassage som sammankopplar
habitat för groddjur. Ensartade trädplanteringar längst gator som bidrar till spridning för djur eller växter men som inte i sig utgör viktig natur.
</t>
  </si>
  <si>
    <t>K9</t>
  </si>
  <si>
    <t>Nyanlagd övrig natur utanför landskapssamband</t>
  </si>
  <si>
    <t>Isolerade grön- eller blåytor som inte uppfyller kraven i K6/K7. Även dessa områden kännetecknas av naturliga och
självreglerande processer och kan ofta utvecklas mot högre biodiversitet.</t>
  </si>
  <si>
    <t>Isolerade, ensartade ytor utan koppling till omgivande grön- och blåstruktur</t>
  </si>
  <si>
    <t>K10</t>
  </si>
  <si>
    <t>Nyskapat objekt som särskilt gynnar biologisk mångfald</t>
  </si>
  <si>
    <t>Gäller endast nyskapade eller tillförda objekt som särskilt gynnar biologisk mångfald. Åtgärder behöver förankras hos ekolog för att säkersälla att de kommer ha positiv effekt på den biologiska mångfalden. Om befintliga träd tas ned men lämnas som död ved eller högstubbar får även detta räknas. 15/25/50 kvm/st</t>
  </si>
  <si>
    <t>Fågelsnår, insektshotell, veddepå (död ved). För fler exempel se K5. Här får även objekt som flyttats räknas.</t>
  </si>
  <si>
    <t>Reglerande ekosystemtjänst: Bullerreducering</t>
  </si>
  <si>
    <t>K11</t>
  </si>
  <si>
    <t>Bullervall</t>
  </si>
  <si>
    <t>Upphöjd mark med vegetation, i första hand placerad nära bullerkällan. Ska bestå av poröst material med potential att dämpa buller, exempelvis jord. Bullervallens yta räknas.</t>
  </si>
  <si>
    <t>Bullervallar är oftast 1–3 meter höga för att effektivt kunna skärma av buller. Effekten beror på typ av buller och landskapets utformning. Vallen har en avskärmande effekt som förstärks av det porösa material som vallen byggs upp av. Ibland kan en lösning vara att istället placera vallen nära mottagaren.</t>
  </si>
  <si>
    <t>K12</t>
  </si>
  <si>
    <t>Vegetationsklädd porös mark</t>
  </si>
  <si>
    <t>Vegetationsklädd mark placerad i markplan mellan bullerkällan och mottagaren. Marken måste vara porös för att få tillgodoräknas. Vid armerad vegetation räknas hälften av ytan (vegetation i fogar räknas ej).</t>
  </si>
  <si>
    <t>Skogsområden, ängsmark, oklippta vägkanter, gräsmattor, fotbollsplaner (ej konstgräs). Högväxande vegetation växer oftast på tjockare porösare mark och är därför bättre ur bullerreduceringssynpunkt. Kortklippta gräsmarker är ofta mer kompakterade.</t>
  </si>
  <si>
    <t>K13</t>
  </si>
  <si>
    <t>Trädbälte 15m&lt;bred</t>
  </si>
  <si>
    <t xml:space="preserve">Grönyta med flera trädrader som placeras mellan bullerkällan och mottagaren på sådan höjd att siktlinjen skärmas. Det ska ej vara möjligt att se igenom vägridån, den ska dölja bullerkällan. </t>
  </si>
  <si>
    <t>Del av park eller annan grönyta belägen mot bullerkälla. Den grundläggande parametern som påverkar ljudets dämpning är den totala ytan som upptas av trädstammar. Genom att minska avståndet mellan stammarna eller genom att ha tjockare stammar ökar avskärmningen för en given bredd på ett trädbälte.</t>
  </si>
  <si>
    <t>K14</t>
  </si>
  <si>
    <t>Trädrad bakom bullerskärm</t>
  </si>
  <si>
    <t>Träden ska placeras utan stora glipor mellan trädens kronor. Om träden placeras i hårdgjord mark bör de planteras i skelettjord eller motsvarande. Om träden får bra förutsättningar ökar storleken på trädens kronor. Ibland kan dubbla trädrader vara en lösning för att få till en bra krontäckning. Om detta görs, räknas bara en rad.</t>
  </si>
  <si>
    <t>Linje</t>
  </si>
  <si>
    <t>En trädrad bakom en bullerskärm ger ett effektivt vindskydd vilket hindrar bullret från att regna ner på marknivå. Lövverk förbättrar på så sätt den traditionella bullerskärmens kapacitet att minska buller.</t>
  </si>
  <si>
    <t>K15</t>
  </si>
  <si>
    <t>Grönska i växtsubstrat på konstruktion</t>
  </si>
  <si>
    <t>Substratytan där växtligheten i vertikala ytor kan växa får räknas. Substratet skall vara tjockt och poröst. Kan vara gröna tak, väggar eller fristående skärmar. För att få tillgodoräkna poängen måste följande kriterier uppfyllas för respektive kategori:
Gröna tak - 10 cm&lt;substrat. Bullret hos mottagaren ska vara dominerat av bidrag som kommit över de gröna taken.
Gröna väggar - 20 cm&lt;substrat / 10 cm&lt;substrat + 10 cm luftspalt mot fasad. Kassetter med substrat kan monteras med avstånd till fasad, utan förändrad akustisk effekt. För klängväxter som inte behöver substrat, kan i stället en akustisk absorbent användas (tillexempel mineralull).   
Fristående bullerskärmar - 20 cm&lt;bred. Det är även viktigt att skärmen har en hård kärna så att ljud inte passerar igenom skärmen.</t>
  </si>
  <si>
    <t>K16</t>
  </si>
  <si>
    <t>Grönska på konstruktion utan substrat</t>
  </si>
  <si>
    <t>Den yta som täcks av vegetation direkt eller senast inom loppet av 5 år räknas.</t>
  </si>
  <si>
    <t>Klätterväxter på bullerplank, fasad, pergola mm. Gröna växter och lövverk ger liten minskning av de faktiska bullernivåerna, men omfördelar ljudet i flera riktningar. Även upplevelsen av det gröna rummet bidrar till att det buller som finns upplevs som mindre störande.</t>
  </si>
  <si>
    <t>K17</t>
  </si>
  <si>
    <t>Positiva ljud från naturen / ljudmaskering</t>
  </si>
  <si>
    <t>Objekt och föremål som maskerar oönskat ljud, bidrar till rofylldhet och bättre ljudmiljö. Får endast räknas där det positiva ljudet har potential att överrösta det negativa bullret. I mycket bullriga miljöer bidrar inte positiva ljud till rofyllda miljöer. Var gränsen går för när det är för bullrigt varierar.  50 dBA är en nivå som rapporterats för stadsparker. Men även vid högre nivåer kan positiva ljud ibland ha önskad effekt. 25/kvm st.</t>
  </si>
  <si>
    <t>Punktobjekt / Yta</t>
  </si>
  <si>
    <t xml:space="preserve">Kan vara exempelvis busksnår som uppmuntrar till fågelsång, en asp vars löv darrar i vinden eller fontäner som skapar porlande vattenljud. </t>
  </si>
  <si>
    <t>Reglerande ekosystemtjänster:               Dagvatten- och skyfallshantering</t>
  </si>
  <si>
    <t>K18</t>
  </si>
  <si>
    <t>Vattenytor och vattenstråk som används för rening och fördröjning av dagvatten</t>
  </si>
  <si>
    <t>Vattenytor och vattenstråk som renar och fördröjer dagvatten. Träd som ingår i ytorna räknas in här (räknas ej separat). Hårdgjorda ytor räknas ej. Vattnet ska vara så pass rent att det inte påverkar det akvatiska ekosystemet negativt.</t>
  </si>
  <si>
    <t>Fuktskog, kärr, våtmarker, dammar, öppna vattenytor</t>
  </si>
  <si>
    <t>K19</t>
  </si>
  <si>
    <t>Genomsläpplig vegetationsklädd naturyta</t>
  </si>
  <si>
    <t xml:space="preserve">Naturytor med låg avrinning men hög genomsläpplighet (avrinningskofficient max 0,1). Exempelvis ett skogsområde som minskar avrinning mot ett bostadsområde. Den samlar inte upp dagvatten men tar hand om merparten av det regn som faller på den. </t>
  </si>
  <si>
    <t xml:space="preserve">Skogsområde, parker och andra grönytor. </t>
  </si>
  <si>
    <t>K20</t>
  </si>
  <si>
    <t>Vegetationsklädd tillfällig översvämningsyta</t>
  </si>
  <si>
    <t xml:space="preserve">Ytor och stråk i lågpunkter som fungerar som tillfälliga översvämningsytor vid kraftiga regn.  Träd som ingår i ytorna räknas in här (räknas ej separat). Hårdgjorda ytor räknas ej.  </t>
  </si>
  <si>
    <t xml:space="preserve">Översvämningsyta, nedsänkta ytor, torrdiken, svackdiken  </t>
  </si>
  <si>
    <t>K21</t>
  </si>
  <si>
    <t>Anlagd yta särskilt utformad för rening och fördröjning av dagvatten</t>
  </si>
  <si>
    <t xml:space="preserve">Anlagda ytor så som regnbäddar, växtbäddar, växtbäddar på bjälklag, gröna tak, m.m. som är särskilt utformade för dagvattenhantering med flera olika vegetationsskikt räknas. Avrinningsytan som anläggningen tar hand om räknas. Hårdgjorda ytor räknas ej. </t>
  </si>
  <si>
    <t>Yta (avrinningsyta)</t>
  </si>
  <si>
    <t>Regnbäddar, växtbäddar, gröna tak</t>
  </si>
  <si>
    <t>K22</t>
  </si>
  <si>
    <t>Dagvattenhanterade träd i hårdgjord yta</t>
  </si>
  <si>
    <t xml:space="preserve">Enstaka träd i skelettjord särskilt anlagda för dagvattenhantering. Avrinningsytan som anläggningen tar hand om räknas. Skelettjordar med relativt stor porvolym har en magasinerande förmåga, medan träd har en förmåga att ta upp och transpirera vatten och fördröja dagvatten i lövverket. Omkringliggande ytor planeras så att dagvatten ifrån dessa tillrinner ytan på ett för trädet optimalt sätt (hänsyn till vattenkrav och tålighet). </t>
  </si>
  <si>
    <t>Träd i skelettjord på torg, gata eller i annan huvudsakligen hårdgjord miljö</t>
  </si>
  <si>
    <t>K23</t>
  </si>
  <si>
    <t>Uppsamling av regnvatten för bevattning</t>
  </si>
  <si>
    <t>Dagvatten som samlats upp i magasin eller tunna för bevattning av omgivande grönska. Gäller endast särskilt utformade bevattningssystem. 25 kvm/st</t>
  </si>
  <si>
    <t>Magasin med inkopplad handpump</t>
  </si>
  <si>
    <t>Reglerande ekosystemtjänster:         Klimatanpassning - Mikroklimatreglering</t>
  </si>
  <si>
    <t>K24</t>
  </si>
  <si>
    <t>Flerskiktad vegetation, minst tre vegetationsskikt</t>
  </si>
  <si>
    <t xml:space="preserve">Vegetationsytor av såväl torrare eller fuktigare karaktär med minst tre vegetationsskikt (fältskikt, buskskikt och trädskikt).  Flerskiktad vegetation ger upphov till både evapotranspiration och skuggning , vilket ger god temperaturreglerande förmåga. Ger stor kyleffekt dagtid och kan vara 4–5 grader svalare än omgivande bebyggelse. </t>
  </si>
  <si>
    <t>Parker,naturområden, sumpskogar m.m. Torr och frisk skog har god temperaturreglerande kapacitet. Ädellövskog, skogsmyr och fuktskog har mycket stor kapacitet.</t>
  </si>
  <si>
    <t>K25</t>
  </si>
  <si>
    <t>Halvöppen vegetation, minst två vegetationsskikt</t>
  </si>
  <si>
    <t xml:space="preserve">Vegetationsytor av halvöppen karktär (fältskikt och antingen buskskikt eller trädskikt). Ger upphov till evapotranspiration och skuggning men är mindre effektiv än K22. </t>
  </si>
  <si>
    <t>Parker med gräsmatta och träd.</t>
  </si>
  <si>
    <t>K26</t>
  </si>
  <si>
    <t>Öppen vegetation, ett vegetationsskikt</t>
  </si>
  <si>
    <t>Öppna grönytor med en låg andel eller avsaknad av träd.</t>
  </si>
  <si>
    <t>Ängsmarker, gräsytor, ruderatmarker, enskiktade
perenn-/lökplanteringar.</t>
  </si>
  <si>
    <t>K27</t>
  </si>
  <si>
    <t>Lövskugga från konstruktion med grönska</t>
  </si>
  <si>
    <t>Grönska placerad på så sätt att den har potential att skugga soliga lägen. Räkna den yta som beräknas vara täckt av växtlighet inom loppet av 5 år. Grönska på konstruktioner ger skugga och minskar strålningstemperaturen från hårdgjorda ytor. Grönska på byggnader som ingår i kvartersmark ska inte räknas eftersom de räknas i GYF Kvarter.</t>
  </si>
  <si>
    <t>Grönska på pergolor, fasader, murar, stängsel, staket, lövgångar, 3D-grönska m.m</t>
  </si>
  <si>
    <t>K28</t>
  </si>
  <si>
    <t>Lövskugga från enstaka träd</t>
  </si>
  <si>
    <t>Träd med potential att skugga soliga lägen räknas. 25 kvm/st</t>
  </si>
  <si>
    <t>Skuggande träd på hårdgjorda ytor till exempel gatuträd har stor inverkan på minskandet av strålningstemperaturen. Den upplevda temperaturen kan vara upp till 14 grader svalare under ett träd. Gaturummet bör utformas på ett sätt som tillåter grönska att ta plats utan att riskera ansamling av luftföroreningar pga. förhindrad vertikal luftomblandning. Ibland är det ett bättre alternativ med t.ex fasadgrönska eller buskar.</t>
  </si>
  <si>
    <t>Reglerande ekosystemtjänst:                   Pollinering</t>
  </si>
  <si>
    <t>K29</t>
  </si>
  <si>
    <t>Pollinatörsnod</t>
  </si>
  <si>
    <t>Yta som innehåller alla resurser som pollinatörer behöver för hela sin livscykel, det vill säga både boplatser, parningshabitat,
värdväxter, övervintringsplatser och födoresurser över hela säsongen (april–oktober för bin). En pollinatörsnod kan
även utgöra flera, utspridda ytor inom det avgränsade området vilka tillsammans bidrar med de tre olika resurstyperna,
men ytorna behöver då vara sammanlänkade. En pollinatörsnod måste totalt vara minst 100 kvm för att få räknas.
Rätt typ av förvaltning krävs för att säkerställa resurserna.</t>
  </si>
  <si>
    <t>Vegetationsytor med pollen- och nektarrika växter, ruderatmark, torra sandmiljöer, klöverängar, koloniområden.</t>
  </si>
  <si>
    <t>K30</t>
  </si>
  <si>
    <t>Pollinatörsgynnande yta</t>
  </si>
  <si>
    <t xml:space="preserve">Isolerade eller mindre ytor som innehåller födoresurser eller boplatser för pollinatörer men som endast delvis uppfyller
kraven i K29. </t>
  </si>
  <si>
    <t>Födoresurser utgörs av pollen- och nektarrika växter.
blomsterängar, rabatter, ruderatmark, torra sandmiljöer,
klöverängar, blomsterstråk i gatumiljö.</t>
  </si>
  <si>
    <t>K31</t>
  </si>
  <si>
    <t>Pollinatörsobjekt</t>
  </si>
  <si>
    <t>Enstaka, särskilt viktiga element för pollinatörer i form av föda eller bon för bin, som inte ingår i K 27-K28. Träd och buskar som uppfyller 3/3 på nektar- och pollenlistan samt boplatser får räknas här. 25 kvm/st</t>
  </si>
  <si>
    <t xml:space="preserve">Sälg (framför allt hanplantorna) som ofta utgör bins enda födoresurs under tidig vår. </t>
  </si>
  <si>
    <t>Kulturella ekosystemtjänster:                 Rekreation och hälsa</t>
  </si>
  <si>
    <t>K32</t>
  </si>
  <si>
    <t>Artrik natur</t>
  </si>
  <si>
    <t>Bevarade naturmiljöer med höga biologiska värden med många växter och djur att upptäcka och studera. Då värdet
ligger i områdets rika natur och upplevelsen av denna måste nyttjandet planeras och styras så att områdets värden
bevaras på lång sikt. Ytan ska innehålla både lättillgängliga, mer ordnade delar och vilda, orörda partier.</t>
  </si>
  <si>
    <t>Ekmiljöer och annan ädellövskog med hassel och rik vårflora, hällmark med gamla tallar, äldre kulturparker, våtmarksområden med dammar, naturstränder, naturliga bäckar, bäckraviner, naturliga ängs- och betesmarker.</t>
  </si>
  <si>
    <t>K33</t>
  </si>
  <si>
    <t>Skogskänsla</t>
  </si>
  <si>
    <t>Skogsdungar och skogsområden, minst 200x200 meter, men helst större, gärna uppemot 5 ha. De kan utgöras av både
artrik natur eller mer ordinär skogsmiljö, så kallad vardagsnatur. Ytan kan innehålla både lättillgängliga mer ordnade delar och mer orörda delar.</t>
  </si>
  <si>
    <t>Naturmiljöer samma som K32, om de uppfyller storlekskravet.
Skogsbacke med berg och hällmarksskog
(mer ensartad) , ungskog, triviallövskog av björk och
asp, småvatten, våtmark och dammar som inte pekats
ut som särskilt värdefulla, gräsmarker med träd, buskar
och träd. Artrik natur ges poäng även under K32</t>
  </si>
  <si>
    <t>K34</t>
  </si>
  <si>
    <t>Grönskande stadsmiljö</t>
  </si>
  <si>
    <t>Stadsrum som kännetecknas av grönska och som visuellt ger intryck av en grön stadsbild. Både befintliga och nyanlagda
ytor får räknas. Ska vara tillgängliga för människor men vara tillräckligt stora i relation till antal nyttjare så att slitage och trängsel undviks och ytans värde bibehålls.</t>
  </si>
  <si>
    <t>Fickparker, trädgårdar och trädgrupper, skogsdungar, trädgårdar eller delar av befintliga parker som bevarats och integreras i ny stadsmiljö, nya fickparker med mycket grönska</t>
  </si>
  <si>
    <t>K35</t>
  </si>
  <si>
    <t>Kulturhistorisk grön miljö</t>
  </si>
  <si>
    <t xml:space="preserve">Gröna miljöer utpekade i kulturmiljöprogram eller liknande. De ska vara av kulturhistoriskt värde, ha betydelse för att förstå områdets historia och/eller av stor betydelse för områdets identitet. Ska vara tillgängliga för människor men på så sätt att slitage undviks och ytans värde bibehålls.
</t>
  </si>
  <si>
    <t>Äldre parker och trädgårdsanläggningar, slottsträdgårdar,
fornlämningsmiljöer, gamla trädgårdar.</t>
  </si>
  <si>
    <t>K36</t>
  </si>
  <si>
    <t>Särskilt värdefulla träd, natur- och kulturobjekt</t>
  </si>
  <si>
    <t>Här räknas enskilda bevarade natur- och kulturobjekt som utpekats som särskilt värdefulla i natur- och kulturutredningar, landskapsanalyser eller liknande och som inte står inom yta annan kulturell-yta. Väcker fantasi och mystik, värdefulla för lärande m.m. 25 kvm/st</t>
  </si>
  <si>
    <t>Gamla stora träd till exempel gamla, vackra ekar, stora barrträd, gamla alléer, hålträd, särskilt vackra träd, kulturobjekt som stenrösen, gravhögar, stenmurar, öppna diken och småvatten.</t>
  </si>
  <si>
    <t>K37</t>
  </si>
  <si>
    <t>Övriga träd och naturobjekt av värde för stadsbild m.m.</t>
  </si>
  <si>
    <t>Grönska och naturobjekt av betydelse för stadsbild och upplevelsen av stadsmiljön. Träd som tillför viktiga visuella
stadsbildskvalitéer, upplevelser och årstidsväxlingar. Hit räknas även exotiska blommande träd in. 25 kvm/st</t>
  </si>
  <si>
    <t xml:space="preserve">Blommande träd, stora lönnar, björkar, tallar. Arter, enskilda eller i dungar. Här räknas träd på gator, torg och andra platser. </t>
  </si>
  <si>
    <t>K38</t>
  </si>
  <si>
    <t>Nyanlagd varierad artrik miljö</t>
  </si>
  <si>
    <t>Varierad nyanlagd artrik park eller naturmark. Motsvarar ofta K6/K7. För att få räknas krävs att området kan nyttjas för rekreation (promenader och lugn vistelse), lärande m.m. Ska vara tillgängliga för människor men vara tillräckligt stora i relation till antal nyttjare så att slitage och trängsel undviks.</t>
  </si>
  <si>
    <t>Nya dagvattendammar/parker som också iordningställs
för vistelse, pedagogik, inslag av naturbiotoper, ny ängsmark, nya vattenmiljöer, nyplantering av ekskog, bokskog, utveckling av nya skogsbryn med blommande och bärande växter, ”Wilderness” i park dvs.en mer ”vild”naturlig yta som iordningställs för biologisk utveckling inom ett parkområde.</t>
  </si>
  <si>
    <t>K39</t>
  </si>
  <si>
    <t>Blomsterprakt</t>
  </si>
  <si>
    <t>Avser ytor med rik blomning. Avser både befintliga och nyanlagda ytor förutsatt att de är blomrika och sköts på ändamålsenligt sätt. Endast den faktisk blommande yta räknas. Vertikala ytor får räknas. Träd räknas i kvalitet K36 eller K37.
Ska vara tillgängliga för människor men vara tillräckligt stora i relation till antal nyttjare så att slitage och trängsel undviks.</t>
  </si>
  <si>
    <t>Trädgårdsodlingar, koloniområden, botaniska trädgårdar, blommande stråk längs banvallar och gator, blommande buskage, skogs och parkbryn, bullerskärmar med blomsterplantering eller blommande klätterväxter.</t>
  </si>
  <si>
    <t>K40</t>
  </si>
  <si>
    <t>Odling och/eller djurhållning</t>
  </si>
  <si>
    <t xml:space="preserve">Områden avsatta för odling eller djurhållning i det offentliga rummet som uppmuntrar till delaktighet. Odlingsområden ska vara iordningställda med tillgång till vatten, kompostplatser m.m. Områden för pallkragar får räknas om de är större än 100 kvm och iordningställda för ändamålet. </t>
  </si>
  <si>
    <t xml:space="preserve">Kolonilotter/odlingslotter, plats upplåten för gemensamma odlingar i parker, platser för pallkragar &gt; 100 kvm, gröna betesmarker (ej rasthagar för hästar), 4H-gårdar. </t>
  </si>
  <si>
    <t>K41</t>
  </si>
  <si>
    <t>Längre sammanhängande gröna promenadstråk</t>
  </si>
  <si>
    <t xml:space="preserve">Sammanhängande natur- och parkstruktur som möjliggöra längre promenader (mer än 20 min) i gröna miljöer. Stråken kan utgöras av omväxlande större grönområden och gröna stråk. Gröna promenadstråk kan innehålla både natur och park och kan bestå av både befintlig och anlagd grönska. En väg genom park/naturområde räknas (alltså räknas ej alla stigar med möjliga vägar) </t>
  </si>
  <si>
    <t xml:space="preserve">Sammanhängande natur- och parkstråk längs vattendrag, naturstränder, esplanader. Grönstruktur som kopplas samman med dagvattenanläggningar och bildar sammanhängande strukturer genom stadsmiljö, trädplanteringar och växtbäddar. Natur- och parker sammankopplade med gröna stråk. </t>
  </si>
  <si>
    <t>K42</t>
  </si>
  <si>
    <t>Natur- och parkytor för aktiviteter</t>
  </si>
  <si>
    <t>Natur- och parkytor iordningställda för skilda aktiviteter. Natur- och parkytorna ska vara tillräckligt stora i relation till antal nyttjare så att  slitage och trängsel undviks. Ryms ﬂera aktiviteter inom en yta får dessa räknas förutsatt att aktiviteterna inte stör eller motverkar varandra. Ytor med konstgräs och gummiytor får inte räknas.</t>
  </si>
  <si>
    <t>Yta/Linje</t>
  </si>
  <si>
    <t xml:space="preserve">Gräsytor anordnade för vistelse, picknick, solbad, lek och spontan idrott och spel. Naturlekplatser, anlagda lekplatser (ej gummi- och konstgräsytorna), pulkabackar, utsiktsberg, picknickplatser, motionsområde för löpning och skidåkning, bollplaner och andra idrottsytor i gräs. Vattenytor som kan nyttjas för skridskoåkning.  Rofyllda platser med möjlighet till avkoppling/naturupplevelser, sydvända, soliga naturmarksytor, klippor, badplatser, ﬁskeplatser, anläggningar för kanot, småbåtar och jollesegling. </t>
  </si>
  <si>
    <t>K43</t>
  </si>
  <si>
    <t>Rofylldhet</t>
  </si>
  <si>
    <t xml:space="preserve">Natur- och parkområden som har särskilt god ljudmiljö, &lt; 45 dBA men helst &lt; 40 dBA och som är utformade så att de upplevs lugna och rofyllda, utan störningar från trafik, verksamheter, högljudda aktiviteter eller andra störande element. </t>
  </si>
  <si>
    <t xml:space="preserve">Områden där rofylldhet har särskilt stor betydelse för upplevelsen:  Artrik natur och skog, kulturmiljö, trädgårdsmiljö eller odlingsområde inom allmän plats. Platser invid och längs vatten.  </t>
  </si>
  <si>
    <t>Grön och blåyta</t>
  </si>
  <si>
    <t>Area (m2)</t>
  </si>
  <si>
    <t>Poäng</t>
  </si>
  <si>
    <t>Kommentar</t>
  </si>
  <si>
    <t>Större naturområde</t>
  </si>
  <si>
    <t>Parker</t>
  </si>
  <si>
    <t>Trädgårdar</t>
  </si>
  <si>
    <t>Kyrkogård</t>
  </si>
  <si>
    <t>Grönytor gata</t>
  </si>
  <si>
    <t>Grönytor torg</t>
  </si>
  <si>
    <t>Grönytor lekplats</t>
  </si>
  <si>
    <t>Träd (25 m2 st)</t>
  </si>
  <si>
    <t>Gröna tak</t>
  </si>
  <si>
    <t>Gröna väggar</t>
  </si>
  <si>
    <t>Vegetationsskärmar</t>
  </si>
  <si>
    <t>Grön mur</t>
  </si>
  <si>
    <t>Större vattengata</t>
  </si>
  <si>
    <t>Damm</t>
  </si>
  <si>
    <t>Våtmark</t>
  </si>
  <si>
    <t>Vattenstråk</t>
  </si>
  <si>
    <t>Kvalitet</t>
  </si>
  <si>
    <t>Faktor:</t>
  </si>
  <si>
    <t>Poäng:</t>
  </si>
  <si>
    <t xml:space="preserve">Bevarad viktig livsmiljö utanför landskapssamband </t>
  </si>
  <si>
    <t>Bevarat objekt som särskilt gynnar biologisk mångfald (15/25/50 kvm/st)</t>
  </si>
  <si>
    <t>Nyskapat objekt som särskillt gynnar biologisk mångfald (15/25/50 kvm/st)</t>
  </si>
  <si>
    <t xml:space="preserve">Bullervall </t>
  </si>
  <si>
    <t>Grönska på bullerdämpande konstruktioner utan substrat</t>
  </si>
  <si>
    <t>Positiva ljud från naturen / ljudmaskering (25 kvm/st)</t>
  </si>
  <si>
    <t xml:space="preserve">Genomsläpplig vegetationsklädd naturyta </t>
  </si>
  <si>
    <t xml:space="preserve">Vegetationsklädd tillfällig översvämningsyta </t>
  </si>
  <si>
    <t>Dagvattenhanterande träd i hårdgjord yta</t>
  </si>
  <si>
    <t>Uppsamling av regnvatten för bevattning (25kvm/st)</t>
  </si>
  <si>
    <t xml:space="preserve">Flerskiktad vegetation, minst tre vegetationsskikt </t>
  </si>
  <si>
    <t xml:space="preserve">Halvöppen vegetation, minst två vegetationsskikt </t>
  </si>
  <si>
    <t xml:space="preserve">Öppen vegetetation, ett vegetationsskikt  </t>
  </si>
  <si>
    <t>Lövskugga från enstaka träd (25 kvm/st)</t>
  </si>
  <si>
    <t>Pollinatörsobjekt (25 kvm/st)</t>
  </si>
  <si>
    <t xml:space="preserve">Artrik miljö
</t>
  </si>
  <si>
    <t>Särskillt värdefulla träd, natur- och kultur objekt (25 kvm/st)</t>
  </si>
  <si>
    <t>Övriga träd och naturobjekt av värde för stadsbild (25 kvm/st)</t>
  </si>
  <si>
    <t>Odling och djurhållning</t>
  </si>
  <si>
    <t>Totalt:</t>
  </si>
  <si>
    <t>Område:</t>
  </si>
  <si>
    <t>Datum:</t>
  </si>
  <si>
    <t>Utförare:</t>
  </si>
  <si>
    <t>Område X:</t>
  </si>
  <si>
    <t>Område Y:</t>
  </si>
  <si>
    <t>Område Z:</t>
  </si>
  <si>
    <t>Fyll i det rödmarkerade så räknas GYF-kvoten automatiskt</t>
  </si>
  <si>
    <t>Medelvärde:</t>
  </si>
  <si>
    <t>GYF-kvot:</t>
  </si>
  <si>
    <t>Rekreation och hälsa</t>
  </si>
  <si>
    <r>
      <t xml:space="preserve">Area område </t>
    </r>
    <r>
      <rPr>
        <sz val="16"/>
        <color rgb="FFFF0000"/>
        <rFont val="Calibri"/>
        <family val="2"/>
        <scheme val="minor"/>
      </rPr>
      <t>(fyll i)</t>
    </r>
    <r>
      <rPr>
        <sz val="16"/>
        <color theme="1" tint="0.249977111117893"/>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</si>
</sst>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b/>
      <sz val="20"/>
      <name val="Calibri"/>
      <family val="2"/>
      <scheme val="minor"/>
    </font>
    <font>
      <sz val="11"/>
      <color rgb="FFFF0000"/>
      <name val="Calibri"/>
      <family val="2"/>
      <scheme val="minor"/>
    </font>
    <font>
      <sz val="20"/>
      <color theme="1"/>
      <name val="Calibri"/>
      <family val="2"/>
      <scheme val="minor"/>
    </font>
    <font>
      <b/>
      <sz val="14"/>
      <color theme="1"/>
      <name val="Calibri"/>
      <family val="2"/>
      <scheme val="minor"/>
    </font>
    <font>
      <b/>
      <sz val="14"/>
      <color rgb="FFFF0000"/>
      <name val="Calibri"/>
      <family val="2"/>
      <scheme val="minor"/>
    </font>
    <font>
      <i/>
      <sz val="20"/>
      <color theme="1"/>
      <name val="Calibri"/>
      <family val="2"/>
      <scheme val="minor"/>
    </font>
    <font>
      <b/>
      <sz val="22"/>
      <color theme="1"/>
      <name val="Calibri"/>
      <family val="2"/>
      <scheme val="minor"/>
    </font>
    <font>
      <i/>
      <sz val="11"/>
      <name val="Calibri"/>
      <family val="2"/>
      <scheme val="minor"/>
    </font>
    <font>
      <i/>
      <sz val="11"/>
      <color rgb="FFFFC000"/>
      <name val="Calibri"/>
      <family val="2"/>
      <scheme val="minor"/>
    </font>
    <font>
      <b/>
      <sz val="16"/>
      <color theme="1"/>
      <name val="Calibri"/>
      <family val="2"/>
      <scheme val="minor"/>
    </font>
    <font>
      <b/>
      <sz val="22"/>
      <name val="Calibri"/>
      <family val="2"/>
      <scheme val="minor"/>
    </font>
    <font>
      <sz val="36"/>
      <color theme="1"/>
      <name val="Calibri"/>
      <family val="2"/>
      <scheme val="minor"/>
    </font>
    <font>
      <sz val="22"/>
      <color theme="1"/>
      <name val="Calibri"/>
      <family val="2"/>
      <scheme val="minor"/>
    </font>
    <font>
      <i/>
      <sz val="11"/>
      <color theme="1"/>
      <name val="Calibri"/>
      <family val="2"/>
      <scheme val="minor"/>
    </font>
    <font>
      <sz val="16"/>
      <color theme="1"/>
      <name val="Calibri"/>
      <family val="2"/>
      <scheme val="minor"/>
    </font>
    <font>
      <sz val="16"/>
      <color rgb="FFFF0000"/>
      <name val="Calibri"/>
      <family val="2"/>
      <scheme val="minor"/>
    </font>
    <font>
      <sz val="24"/>
      <color theme="1"/>
      <name val="Calibri"/>
      <family val="2"/>
      <scheme val="minor"/>
    </font>
    <font>
      <sz val="11"/>
      <color theme="0" tint="-0.499984740745262"/>
      <name val="Calibri"/>
      <family val="2"/>
      <scheme val="minor"/>
    </font>
    <font>
      <b/>
      <sz val="11"/>
      <color theme="1"/>
      <name val="Arial"/>
      <family val="2"/>
    </font>
    <font>
      <sz val="16"/>
      <color theme="1" tint="0.249977111117893"/>
      <name val="Calibri"/>
      <family val="2"/>
      <scheme val="minor"/>
    </font>
    <font>
      <sz val="11"/>
      <color theme="1" tint="0.249977111117893"/>
      <name val="Calibri"/>
      <family val="2"/>
      <scheme val="minor"/>
    </font>
    <font>
      <b/>
      <sz val="16"/>
      <color theme="1" tint="0.249977111117893"/>
      <name val="Calibri"/>
      <family val="2"/>
      <scheme val="minor"/>
    </font>
    <font>
      <sz val="11"/>
      <color theme="2" tint="-0.749992370372631"/>
      <name val="Calibri"/>
      <family val="2"/>
      <scheme val="minor"/>
    </font>
  </fonts>
  <fills count="2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FFCCCC"/>
        <bgColor indexed="64"/>
      </patternFill>
    </fill>
    <fill>
      <patternFill patternType="solid">
        <fgColor theme="5" tint="0.59999389629810485"/>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1D1FD"/>
        <bgColor indexed="64"/>
      </patternFill>
    </fill>
    <fill>
      <patternFill patternType="solid">
        <fgColor rgb="FFDA8968"/>
        <bgColor indexed="64"/>
      </patternFill>
    </fill>
    <fill>
      <patternFill patternType="solid">
        <fgColor theme="1" tint="4.9989318521683403E-2"/>
        <bgColor indexed="64"/>
      </patternFill>
    </fill>
  </fills>
  <borders count="3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ck">
        <color theme="1"/>
      </top>
      <bottom style="thick">
        <color theme="1"/>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303">
    <xf numFmtId="0" fontId="0" fillId="0" borderId="0" xfId="0"/>
    <xf numFmtId="0" fontId="0" fillId="8" borderId="0" xfId="0" applyFill="1"/>
    <xf numFmtId="0" fontId="12" fillId="8" borderId="0" xfId="0" applyFont="1" applyFill="1"/>
    <xf numFmtId="0" fontId="12" fillId="0" borderId="0" xfId="0" applyFont="1"/>
    <xf numFmtId="0" fontId="0" fillId="0" borderId="0" xfId="0" applyAlignment="1">
      <alignment wrapText="1"/>
    </xf>
    <xf numFmtId="0" fontId="0" fillId="0" borderId="0" xfId="0" applyAlignment="1">
      <alignment horizontal="center" vertical="center" wrapText="1"/>
    </xf>
    <xf numFmtId="0" fontId="11" fillId="8" borderId="0" xfId="0" applyFont="1" applyFill="1"/>
    <xf numFmtId="0" fontId="11" fillId="0" borderId="0" xfId="0" applyFont="1"/>
    <xf numFmtId="0" fontId="17" fillId="0" borderId="0" xfId="0" applyFont="1"/>
    <xf numFmtId="0" fontId="3" fillId="8" borderId="18" xfId="0" applyFont="1" applyFill="1" applyBorder="1" applyAlignment="1">
      <alignment vertical="top"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0" fillId="8" borderId="19"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19" xfId="0" applyFill="1" applyBorder="1" applyAlignment="1">
      <alignment vertical="top" wrapText="1"/>
    </xf>
    <xf numFmtId="0" fontId="3" fillId="19" borderId="18" xfId="0" applyFont="1" applyFill="1" applyBorder="1" applyAlignment="1">
      <alignment horizontal="left" vertical="top" wrapText="1"/>
    </xf>
    <xf numFmtId="0" fontId="0" fillId="8" borderId="18" xfId="0" applyFill="1" applyBorder="1" applyAlignment="1">
      <alignment vertical="top" wrapText="1"/>
    </xf>
    <xf numFmtId="0" fontId="3" fillId="19" borderId="18" xfId="0" applyFont="1" applyFill="1" applyBorder="1" applyAlignment="1">
      <alignment horizontal="center" vertical="center" wrapText="1"/>
    </xf>
    <xf numFmtId="0" fontId="11" fillId="19" borderId="18" xfId="0" applyFont="1" applyFill="1" applyBorder="1" applyAlignment="1">
      <alignment horizontal="center" vertical="center" wrapText="1"/>
    </xf>
    <xf numFmtId="0" fontId="3" fillId="23" borderId="18" xfId="0" applyFont="1" applyFill="1" applyBorder="1" applyAlignment="1">
      <alignment horizontal="left" vertical="top" wrapText="1"/>
    </xf>
    <xf numFmtId="0" fontId="3" fillId="23" borderId="18" xfId="0" applyFont="1" applyFill="1" applyBorder="1" applyAlignment="1">
      <alignment horizontal="center" vertical="center" wrapText="1"/>
    </xf>
    <xf numFmtId="0" fontId="3" fillId="22" borderId="18" xfId="0" applyFont="1" applyFill="1" applyBorder="1" applyAlignment="1">
      <alignment horizontal="left" vertical="top" wrapText="1"/>
    </xf>
    <xf numFmtId="0" fontId="3" fillId="22" borderId="18" xfId="0" applyFont="1" applyFill="1" applyBorder="1" applyAlignment="1">
      <alignment vertical="top" wrapText="1"/>
    </xf>
    <xf numFmtId="0" fontId="3" fillId="22" borderId="18" xfId="0" applyFont="1" applyFill="1" applyBorder="1" applyAlignment="1">
      <alignment horizontal="center" vertical="center" wrapText="1"/>
    </xf>
    <xf numFmtId="0" fontId="0" fillId="22" borderId="18" xfId="0" applyFill="1" applyBorder="1" applyAlignment="1">
      <alignment horizontal="left" vertical="top" wrapText="1"/>
    </xf>
    <xf numFmtId="0" fontId="3" fillId="22" borderId="18" xfId="0" applyFont="1" applyFill="1" applyBorder="1" applyAlignment="1">
      <alignment horizontal="left" vertical="top"/>
    </xf>
    <xf numFmtId="0" fontId="0" fillId="14" borderId="18" xfId="0" applyFill="1" applyBorder="1" applyAlignment="1">
      <alignment vertical="top"/>
    </xf>
    <xf numFmtId="0" fontId="3" fillId="14" borderId="18" xfId="0" applyFont="1" applyFill="1" applyBorder="1" applyAlignment="1">
      <alignment vertical="top" wrapText="1"/>
    </xf>
    <xf numFmtId="0" fontId="3" fillId="14" borderId="18" xfId="0" applyFont="1" applyFill="1" applyBorder="1" applyAlignment="1">
      <alignment horizontal="center" vertical="center" wrapText="1"/>
    </xf>
    <xf numFmtId="0" fontId="3" fillId="4" borderId="18" xfId="0" applyFont="1" applyFill="1" applyBorder="1" applyAlignment="1">
      <alignment vertical="top"/>
    </xf>
    <xf numFmtId="0" fontId="3" fillId="4" borderId="18" xfId="0" applyFont="1" applyFill="1" applyBorder="1" applyAlignment="1">
      <alignment vertical="top" wrapText="1"/>
    </xf>
    <xf numFmtId="0" fontId="3" fillId="4" borderId="18" xfId="0" applyFont="1" applyFill="1" applyBorder="1" applyAlignment="1">
      <alignment horizontal="center" vertical="center" wrapText="1"/>
    </xf>
    <xf numFmtId="0" fontId="0" fillId="4" borderId="18" xfId="0" applyFill="1" applyBorder="1" applyAlignment="1">
      <alignment horizontal="center" vertical="center" wrapText="1"/>
    </xf>
    <xf numFmtId="0" fontId="0" fillId="4" borderId="18" xfId="0" applyFill="1" applyBorder="1" applyAlignment="1">
      <alignment vertical="top" wrapText="1"/>
    </xf>
    <xf numFmtId="0" fontId="0" fillId="7" borderId="18" xfId="0" applyFill="1" applyBorder="1" applyAlignment="1">
      <alignment horizontal="left" vertical="top" wrapText="1"/>
    </xf>
    <xf numFmtId="0" fontId="3" fillId="7" borderId="18" xfId="0" applyFont="1" applyFill="1" applyBorder="1" applyAlignment="1">
      <alignment vertical="top" wrapText="1"/>
    </xf>
    <xf numFmtId="0" fontId="3" fillId="7" borderId="18" xfId="0" applyFont="1" applyFill="1" applyBorder="1" applyAlignment="1">
      <alignment horizontal="center" vertical="center" wrapText="1"/>
    </xf>
    <xf numFmtId="0" fontId="0" fillId="7" borderId="18" xfId="0" applyFill="1" applyBorder="1" applyAlignment="1">
      <alignment horizontal="center" vertical="center" wrapText="1"/>
    </xf>
    <xf numFmtId="0" fontId="3" fillId="7" borderId="18" xfId="0" applyFont="1" applyFill="1" applyBorder="1" applyAlignment="1">
      <alignment horizontal="left" vertical="top" wrapText="1"/>
    </xf>
    <xf numFmtId="0" fontId="0" fillId="7" borderId="18" xfId="0" applyFill="1" applyBorder="1" applyAlignment="1">
      <alignment vertical="top" wrapText="1"/>
    </xf>
    <xf numFmtId="0" fontId="0" fillId="7" borderId="18" xfId="0" applyFill="1" applyBorder="1" applyAlignment="1">
      <alignment horizontal="left" vertical="top"/>
    </xf>
    <xf numFmtId="0" fontId="3" fillId="6" borderId="18" xfId="0" applyFont="1" applyFill="1" applyBorder="1" applyAlignment="1">
      <alignment horizontal="center" vertical="center" wrapText="1"/>
    </xf>
    <xf numFmtId="0" fontId="0" fillId="6" borderId="18" xfId="0" applyFill="1" applyBorder="1" applyAlignment="1">
      <alignment horizontal="center" vertical="center" wrapText="1"/>
    </xf>
    <xf numFmtId="0" fontId="3" fillId="6" borderId="18" xfId="0" applyFont="1" applyFill="1" applyBorder="1" applyAlignment="1">
      <alignment horizontal="left" vertical="top" wrapText="1"/>
    </xf>
    <xf numFmtId="0" fontId="3" fillId="6" borderId="18" xfId="0" applyFont="1" applyFill="1" applyBorder="1" applyAlignment="1">
      <alignment vertical="top"/>
    </xf>
    <xf numFmtId="0" fontId="3" fillId="6" borderId="18" xfId="0" applyFont="1" applyFill="1" applyBorder="1" applyAlignment="1">
      <alignment vertical="top" wrapText="1"/>
    </xf>
    <xf numFmtId="0" fontId="0" fillId="8" borderId="18" xfId="0" applyFill="1" applyBorder="1" applyAlignment="1">
      <alignment horizontal="left" vertical="top"/>
    </xf>
    <xf numFmtId="0" fontId="10" fillId="19" borderId="18" xfId="0" applyFont="1" applyFill="1" applyBorder="1" applyAlignment="1">
      <alignment horizontal="left" vertical="top"/>
    </xf>
    <xf numFmtId="0" fontId="10" fillId="23" borderId="18" xfId="0" applyFont="1" applyFill="1" applyBorder="1" applyAlignment="1">
      <alignment horizontal="left" vertical="top"/>
    </xf>
    <xf numFmtId="0" fontId="10" fillId="22" borderId="18" xfId="0" applyFont="1" applyFill="1" applyBorder="1" applyAlignment="1">
      <alignment horizontal="left" vertical="top"/>
    </xf>
    <xf numFmtId="0" fontId="10" fillId="14" borderId="18" xfId="0" applyFont="1" applyFill="1" applyBorder="1" applyAlignment="1">
      <alignment horizontal="left" vertical="top"/>
    </xf>
    <xf numFmtId="0" fontId="10" fillId="4" borderId="18" xfId="0" applyFont="1" applyFill="1" applyBorder="1" applyAlignment="1">
      <alignment horizontal="left" vertical="top"/>
    </xf>
    <xf numFmtId="0" fontId="10" fillId="7" borderId="18" xfId="0" applyFont="1" applyFill="1" applyBorder="1" applyAlignment="1">
      <alignment horizontal="left" vertical="top"/>
    </xf>
    <xf numFmtId="0" fontId="10" fillId="6" borderId="18" xfId="0" applyFont="1" applyFill="1" applyBorder="1" applyAlignment="1">
      <alignment horizontal="left" vertical="top"/>
    </xf>
    <xf numFmtId="0" fontId="14" fillId="3" borderId="18" xfId="0" applyFont="1" applyFill="1" applyBorder="1" applyAlignment="1">
      <alignment horizontal="left" vertical="top"/>
    </xf>
    <xf numFmtId="0" fontId="1" fillId="0" borderId="0" xfId="0" applyFont="1" applyAlignment="1">
      <alignment horizontal="left" vertical="top"/>
    </xf>
    <xf numFmtId="0" fontId="10" fillId="19" borderId="19" xfId="0" applyFont="1" applyFill="1" applyBorder="1" applyAlignment="1">
      <alignment horizontal="left" vertical="top"/>
    </xf>
    <xf numFmtId="0" fontId="3" fillId="19" borderId="19" xfId="0" applyFont="1" applyFill="1" applyBorder="1" applyAlignment="1">
      <alignment horizontal="left" vertical="top" wrapText="1"/>
    </xf>
    <xf numFmtId="0" fontId="3" fillId="19" borderId="19" xfId="0" applyFont="1" applyFill="1" applyBorder="1" applyAlignment="1">
      <alignment horizontal="center" vertical="center" wrapText="1"/>
    </xf>
    <xf numFmtId="0" fontId="0" fillId="19" borderId="19" xfId="0" applyFill="1" applyBorder="1" applyAlignment="1">
      <alignment horizontal="center" vertical="center" wrapText="1"/>
    </xf>
    <xf numFmtId="0" fontId="1" fillId="0" borderId="21" xfId="0" applyFont="1" applyBorder="1"/>
    <xf numFmtId="0" fontId="10" fillId="22" borderId="19" xfId="0" applyFont="1" applyFill="1" applyBorder="1" applyAlignment="1">
      <alignment horizontal="left" vertical="top"/>
    </xf>
    <xf numFmtId="0" fontId="3" fillId="22" borderId="19" xfId="0" applyFont="1" applyFill="1" applyBorder="1" applyAlignment="1">
      <alignment horizontal="left" vertical="top" wrapText="1"/>
    </xf>
    <xf numFmtId="0" fontId="3" fillId="22" borderId="19" xfId="0" applyFont="1" applyFill="1" applyBorder="1" applyAlignment="1">
      <alignment vertical="top" wrapText="1"/>
    </xf>
    <xf numFmtId="0" fontId="3" fillId="22" borderId="19" xfId="0" applyFont="1" applyFill="1" applyBorder="1" applyAlignment="1">
      <alignment horizontal="center" vertical="center" wrapText="1"/>
    </xf>
    <xf numFmtId="0" fontId="22" fillId="0" borderId="21" xfId="0" applyFont="1" applyBorder="1"/>
    <xf numFmtId="0" fontId="10" fillId="22" borderId="20" xfId="0" applyFont="1" applyFill="1" applyBorder="1" applyAlignment="1">
      <alignment horizontal="left" vertical="top"/>
    </xf>
    <xf numFmtId="0" fontId="3" fillId="22" borderId="20" xfId="0" applyFont="1" applyFill="1" applyBorder="1" applyAlignment="1">
      <alignment horizontal="left" vertical="top"/>
    </xf>
    <xf numFmtId="0" fontId="3" fillId="22" borderId="20" xfId="0" applyFont="1" applyFill="1" applyBorder="1" applyAlignment="1">
      <alignment vertical="top" wrapText="1"/>
    </xf>
    <xf numFmtId="0" fontId="3" fillId="22" borderId="20" xfId="0" applyFont="1" applyFill="1" applyBorder="1" applyAlignment="1">
      <alignment horizontal="center" vertical="center" wrapText="1"/>
    </xf>
    <xf numFmtId="0" fontId="10" fillId="14" borderId="19" xfId="0" applyFont="1" applyFill="1" applyBorder="1" applyAlignment="1">
      <alignment horizontal="left" vertical="top"/>
    </xf>
    <xf numFmtId="0" fontId="0" fillId="14" borderId="19" xfId="0" applyFill="1" applyBorder="1" applyAlignment="1">
      <alignment vertical="top"/>
    </xf>
    <xf numFmtId="0" fontId="3" fillId="14" borderId="19" xfId="0" applyFont="1" applyFill="1" applyBorder="1" applyAlignment="1">
      <alignment vertical="top" wrapText="1"/>
    </xf>
    <xf numFmtId="0" fontId="3" fillId="14" borderId="19" xfId="0" applyFont="1" applyFill="1" applyBorder="1" applyAlignment="1">
      <alignment horizontal="center" vertical="center" wrapText="1"/>
    </xf>
    <xf numFmtId="0" fontId="4" fillId="14" borderId="22" xfId="0" applyFont="1" applyFill="1" applyBorder="1" applyAlignment="1">
      <alignment horizontal="left" vertical="top" wrapText="1"/>
    </xf>
    <xf numFmtId="0" fontId="10" fillId="14" borderId="20" xfId="0" applyFont="1" applyFill="1" applyBorder="1" applyAlignment="1">
      <alignment horizontal="left" vertical="top"/>
    </xf>
    <xf numFmtId="0" fontId="3" fillId="14" borderId="20" xfId="0" applyFont="1" applyFill="1" applyBorder="1" applyAlignment="1">
      <alignment vertical="top"/>
    </xf>
    <xf numFmtId="0" fontId="3" fillId="14" borderId="20" xfId="0" applyFont="1" applyFill="1" applyBorder="1" applyAlignment="1">
      <alignment horizontal="left" vertical="top" wrapText="1"/>
    </xf>
    <xf numFmtId="0" fontId="3" fillId="14" borderId="20" xfId="0" applyFont="1" applyFill="1" applyBorder="1" applyAlignment="1">
      <alignment horizontal="center" vertical="center"/>
    </xf>
    <xf numFmtId="0" fontId="0" fillId="14" borderId="20" xfId="0" applyFill="1" applyBorder="1" applyAlignment="1">
      <alignment horizontal="center" vertical="center"/>
    </xf>
    <xf numFmtId="0" fontId="10" fillId="4" borderId="19" xfId="0" applyFont="1" applyFill="1" applyBorder="1" applyAlignment="1">
      <alignment horizontal="left" vertical="top"/>
    </xf>
    <xf numFmtId="0" fontId="3" fillId="4" borderId="19" xfId="0" applyFont="1" applyFill="1" applyBorder="1" applyAlignment="1">
      <alignment vertical="top" wrapText="1"/>
    </xf>
    <xf numFmtId="0" fontId="3" fillId="4" borderId="19" xfId="0" applyFont="1" applyFill="1" applyBorder="1" applyAlignment="1">
      <alignment horizontal="center" vertical="center" wrapText="1"/>
    </xf>
    <xf numFmtId="0" fontId="0" fillId="4" borderId="19" xfId="0" applyFill="1" applyBorder="1" applyAlignment="1">
      <alignment horizontal="center" vertical="center" wrapText="1"/>
    </xf>
    <xf numFmtId="0" fontId="4" fillId="4" borderId="22" xfId="0" applyFont="1" applyFill="1" applyBorder="1" applyAlignment="1">
      <alignment horizontal="left" vertical="top" wrapText="1"/>
    </xf>
    <xf numFmtId="0" fontId="1" fillId="0" borderId="0" xfId="0" applyFont="1"/>
    <xf numFmtId="0" fontId="10" fillId="4" borderId="20" xfId="0" applyFont="1" applyFill="1" applyBorder="1" applyAlignment="1">
      <alignment horizontal="left" vertical="top"/>
    </xf>
    <xf numFmtId="0" fontId="3" fillId="4" borderId="20" xfId="0" applyFont="1" applyFill="1" applyBorder="1" applyAlignment="1">
      <alignment vertical="top"/>
    </xf>
    <xf numFmtId="0" fontId="3" fillId="4" borderId="20" xfId="0" applyFont="1" applyFill="1" applyBorder="1" applyAlignment="1">
      <alignment vertical="top" wrapText="1"/>
    </xf>
    <xf numFmtId="0" fontId="3" fillId="4" borderId="20" xfId="0" applyFont="1" applyFill="1" applyBorder="1" applyAlignment="1">
      <alignment horizontal="center" vertical="center" wrapText="1"/>
    </xf>
    <xf numFmtId="0" fontId="0" fillId="4" borderId="20" xfId="0" applyFill="1" applyBorder="1" applyAlignment="1">
      <alignment horizontal="center" vertical="center" wrapText="1"/>
    </xf>
    <xf numFmtId="0" fontId="10" fillId="7" borderId="19" xfId="0" applyFont="1" applyFill="1" applyBorder="1" applyAlignment="1">
      <alignment horizontal="left" vertical="top"/>
    </xf>
    <xf numFmtId="0" fontId="0" fillId="7" borderId="19" xfId="0" applyFill="1" applyBorder="1" applyAlignment="1">
      <alignment horizontal="left" vertical="top" wrapText="1"/>
    </xf>
    <xf numFmtId="0" fontId="3" fillId="7" borderId="19" xfId="0" applyFont="1" applyFill="1" applyBorder="1" applyAlignment="1">
      <alignment vertical="top" wrapText="1"/>
    </xf>
    <xf numFmtId="0" fontId="3" fillId="7" borderId="19" xfId="0" applyFont="1" applyFill="1" applyBorder="1" applyAlignment="1">
      <alignment horizontal="center" vertical="center" wrapText="1"/>
    </xf>
    <xf numFmtId="0" fontId="0" fillId="7" borderId="19" xfId="0" applyFill="1" applyBorder="1" applyAlignment="1">
      <alignment horizontal="center" vertical="center" wrapText="1"/>
    </xf>
    <xf numFmtId="0" fontId="3" fillId="7" borderId="19" xfId="0" applyFont="1" applyFill="1" applyBorder="1" applyAlignment="1">
      <alignment horizontal="left" vertical="top" wrapText="1"/>
    </xf>
    <xf numFmtId="0" fontId="4" fillId="7" borderId="22" xfId="0" applyFont="1" applyFill="1" applyBorder="1" applyAlignment="1">
      <alignment horizontal="left" vertical="top" wrapText="1"/>
    </xf>
    <xf numFmtId="0" fontId="10" fillId="7" borderId="20" xfId="0" applyFont="1" applyFill="1" applyBorder="1" applyAlignment="1">
      <alignment horizontal="left" vertical="top"/>
    </xf>
    <xf numFmtId="0" fontId="0" fillId="7" borderId="20" xfId="0" applyFill="1" applyBorder="1" applyAlignment="1">
      <alignment horizontal="left" vertical="top"/>
    </xf>
    <xf numFmtId="0" fontId="3" fillId="7" borderId="20" xfId="0" applyFont="1" applyFill="1" applyBorder="1" applyAlignment="1">
      <alignment horizontal="left" vertical="top" wrapText="1"/>
    </xf>
    <xf numFmtId="0" fontId="3" fillId="7" borderId="20" xfId="0" applyFont="1" applyFill="1" applyBorder="1" applyAlignment="1">
      <alignment horizontal="center" vertical="center" wrapText="1"/>
    </xf>
    <xf numFmtId="0" fontId="0" fillId="7" borderId="20" xfId="0" applyFill="1" applyBorder="1" applyAlignment="1">
      <alignment horizontal="center" vertical="center" wrapText="1"/>
    </xf>
    <xf numFmtId="0" fontId="10" fillId="6" borderId="19" xfId="0" applyFont="1" applyFill="1" applyBorder="1" applyAlignment="1">
      <alignment horizontal="left" vertical="top"/>
    </xf>
    <xf numFmtId="0" fontId="0" fillId="6" borderId="19" xfId="0" applyFill="1" applyBorder="1" applyAlignment="1">
      <alignment vertical="top"/>
    </xf>
    <xf numFmtId="0" fontId="0" fillId="6" borderId="19" xfId="0" applyFill="1" applyBorder="1" applyAlignment="1">
      <alignment vertical="top" wrapText="1"/>
    </xf>
    <xf numFmtId="0" fontId="3" fillId="6" borderId="19" xfId="0" applyFont="1" applyFill="1" applyBorder="1" applyAlignment="1">
      <alignment horizontal="center" vertical="center" wrapText="1"/>
    </xf>
    <xf numFmtId="0" fontId="0" fillId="6" borderId="19" xfId="0" applyFill="1" applyBorder="1" applyAlignment="1">
      <alignment horizontal="center" vertical="center" wrapText="1"/>
    </xf>
    <xf numFmtId="0" fontId="3" fillId="6" borderId="19" xfId="0" applyFont="1" applyFill="1" applyBorder="1" applyAlignment="1">
      <alignment horizontal="left" vertical="top" wrapText="1"/>
    </xf>
    <xf numFmtId="0" fontId="4" fillId="6" borderId="22" xfId="0" applyFont="1" applyFill="1" applyBorder="1" applyAlignment="1">
      <alignment horizontal="left" vertical="top" wrapText="1"/>
    </xf>
    <xf numFmtId="0" fontId="10" fillId="6" borderId="20" xfId="0" applyFont="1" applyFill="1" applyBorder="1" applyAlignment="1">
      <alignment horizontal="left" vertical="top"/>
    </xf>
    <xf numFmtId="0" fontId="0" fillId="6" borderId="20" xfId="0" applyFill="1" applyBorder="1" applyAlignment="1">
      <alignment vertical="top" wrapText="1"/>
    </xf>
    <xf numFmtId="0" fontId="3" fillId="6" borderId="20" xfId="0" applyFont="1" applyFill="1" applyBorder="1" applyAlignment="1">
      <alignment horizontal="left" vertical="top" wrapText="1"/>
    </xf>
    <xf numFmtId="0" fontId="3" fillId="6" borderId="20" xfId="0" applyFont="1" applyFill="1" applyBorder="1" applyAlignment="1">
      <alignment horizontal="center" vertical="center" wrapText="1"/>
    </xf>
    <xf numFmtId="0" fontId="0" fillId="6" borderId="20" xfId="0" applyFill="1" applyBorder="1" applyAlignment="1">
      <alignment horizontal="center" vertical="center" wrapText="1"/>
    </xf>
    <xf numFmtId="0" fontId="14" fillId="3" borderId="19" xfId="0" applyFont="1" applyFill="1" applyBorder="1" applyAlignment="1">
      <alignment horizontal="left" vertical="top"/>
    </xf>
    <xf numFmtId="0" fontId="4" fillId="3" borderId="22" xfId="0" applyFont="1" applyFill="1" applyBorder="1" applyAlignment="1">
      <alignment horizontal="left" vertical="top" wrapText="1"/>
    </xf>
    <xf numFmtId="0" fontId="4" fillId="3" borderId="22" xfId="0" applyFont="1" applyFill="1" applyBorder="1" applyAlignment="1">
      <alignment horizontal="center" vertical="top" wrapText="1"/>
    </xf>
    <xf numFmtId="0" fontId="4" fillId="6" borderId="22" xfId="0" applyFont="1" applyFill="1" applyBorder="1" applyAlignment="1">
      <alignment horizontal="center" vertical="top" wrapText="1"/>
    </xf>
    <xf numFmtId="0" fontId="4" fillId="4" borderId="22" xfId="0" applyFont="1" applyFill="1" applyBorder="1" applyAlignment="1">
      <alignment horizontal="center" vertical="top" wrapText="1"/>
    </xf>
    <xf numFmtId="0" fontId="4" fillId="7" borderId="22" xfId="0" applyFont="1" applyFill="1" applyBorder="1" applyAlignment="1">
      <alignment horizontal="center" vertical="top" wrapText="1"/>
    </xf>
    <xf numFmtId="0" fontId="4" fillId="14" borderId="22" xfId="0" applyFont="1" applyFill="1" applyBorder="1" applyAlignment="1">
      <alignment horizontal="center" vertical="top" wrapText="1"/>
    </xf>
    <xf numFmtId="0" fontId="4" fillId="22" borderId="22" xfId="0" applyFont="1" applyFill="1" applyBorder="1" applyAlignment="1">
      <alignment horizontal="left" vertical="top" wrapText="1"/>
    </xf>
    <xf numFmtId="0" fontId="4" fillId="22" borderId="22" xfId="0" applyFont="1" applyFill="1" applyBorder="1" applyAlignment="1">
      <alignment horizontal="center" vertical="top" wrapText="1"/>
    </xf>
    <xf numFmtId="0" fontId="2" fillId="12" borderId="22" xfId="0" applyFont="1" applyFill="1" applyBorder="1" applyAlignment="1">
      <alignment horizontal="left" vertical="top"/>
    </xf>
    <xf numFmtId="0" fontId="2" fillId="12" borderId="22" xfId="0" applyFont="1" applyFill="1" applyBorder="1" applyAlignment="1">
      <alignment horizontal="center" vertical="top"/>
    </xf>
    <xf numFmtId="0" fontId="1" fillId="25" borderId="20" xfId="0" applyFont="1" applyFill="1" applyBorder="1" applyAlignment="1">
      <alignment horizontal="left" vertical="top"/>
    </xf>
    <xf numFmtId="0" fontId="3" fillId="25" borderId="20" xfId="0" applyFont="1" applyFill="1" applyBorder="1" applyAlignment="1">
      <alignment horizontal="left" vertical="top"/>
    </xf>
    <xf numFmtId="0" fontId="3" fillId="25" borderId="20" xfId="0" applyFont="1" applyFill="1" applyBorder="1" applyAlignment="1">
      <alignment horizontal="left" vertical="top" wrapText="1"/>
    </xf>
    <xf numFmtId="0" fontId="3" fillId="25" borderId="20" xfId="0" applyFont="1" applyFill="1" applyBorder="1" applyAlignment="1">
      <alignment horizontal="center" vertical="center" wrapText="1"/>
    </xf>
    <xf numFmtId="0" fontId="3" fillId="8" borderId="19" xfId="0" applyFont="1" applyFill="1" applyBorder="1" applyAlignment="1">
      <alignment vertical="top" wrapText="1"/>
    </xf>
    <xf numFmtId="0" fontId="3" fillId="25" borderId="20" xfId="0" applyFont="1" applyFill="1" applyBorder="1" applyAlignment="1">
      <alignment vertical="top" wrapText="1"/>
    </xf>
    <xf numFmtId="0" fontId="0" fillId="0" borderId="0" xfId="0" applyAlignment="1">
      <alignment vertical="top" wrapText="1"/>
    </xf>
    <xf numFmtId="0" fontId="0" fillId="0" borderId="0" xfId="0" applyAlignment="1" applyProtection="1">
      <alignment horizontal="center" vertical="center"/>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center"/>
      <protection locked="0"/>
    </xf>
    <xf numFmtId="0" fontId="15" fillId="0" borderId="0" xfId="0" applyFont="1" applyProtection="1">
      <protection locked="0"/>
    </xf>
    <xf numFmtId="0" fontId="7" fillId="0" borderId="0" xfId="0" applyFont="1" applyAlignment="1" applyProtection="1">
      <alignment vertical="top" wrapText="1"/>
      <protection locked="0"/>
    </xf>
    <xf numFmtId="1" fontId="8" fillId="0" borderId="0" xfId="0" applyNumberFormat="1" applyFont="1" applyAlignment="1" applyProtection="1">
      <alignment vertical="top"/>
      <protection locked="0"/>
    </xf>
    <xf numFmtId="1" fontId="7" fillId="0" borderId="0" xfId="0" applyNumberFormat="1" applyFont="1" applyAlignment="1" applyProtection="1">
      <alignment vertical="top" wrapText="1"/>
      <protection locked="0"/>
    </xf>
    <xf numFmtId="2" fontId="8" fillId="0" borderId="0" xfId="0" applyNumberFormat="1" applyFont="1" applyAlignment="1" applyProtection="1">
      <alignment vertical="top"/>
      <protection locked="0"/>
    </xf>
    <xf numFmtId="2" fontId="7" fillId="0" borderId="0" xfId="0" applyNumberFormat="1" applyFont="1" applyAlignment="1" applyProtection="1">
      <alignment vertical="top" wrapText="1"/>
      <protection locked="0"/>
    </xf>
    <xf numFmtId="0" fontId="3" fillId="0" borderId="0" xfId="0" applyFont="1" applyProtection="1">
      <protection locked="0"/>
    </xf>
    <xf numFmtId="1" fontId="3" fillId="0" borderId="0" xfId="0" applyNumberFormat="1" applyFont="1" applyProtection="1">
      <protection locked="0"/>
    </xf>
    <xf numFmtId="1" fontId="0" fillId="0" borderId="0" xfId="0" applyNumberFormat="1" applyProtection="1">
      <protection locked="0"/>
    </xf>
    <xf numFmtId="2" fontId="5" fillId="0" borderId="0" xfId="0" applyNumberFormat="1" applyFont="1" applyProtection="1">
      <protection locked="0"/>
    </xf>
    <xf numFmtId="2" fontId="0" fillId="0" borderId="0" xfId="0" applyNumberFormat="1" applyProtection="1">
      <protection locked="0"/>
    </xf>
    <xf numFmtId="2" fontId="1" fillId="0" borderId="0" xfId="0" applyNumberFormat="1" applyFont="1" applyProtection="1">
      <protection locked="0"/>
    </xf>
    <xf numFmtId="0" fontId="0" fillId="3" borderId="0" xfId="0" applyFill="1" applyProtection="1">
      <protection locked="0"/>
    </xf>
    <xf numFmtId="0" fontId="0" fillId="5" borderId="0" xfId="0" applyFill="1" applyProtection="1">
      <protection locked="0"/>
    </xf>
    <xf numFmtId="0" fontId="20" fillId="13" borderId="0" xfId="0" applyFont="1" applyFill="1" applyProtection="1">
      <protection locked="0"/>
    </xf>
    <xf numFmtId="164" fontId="5" fillId="0" borderId="0" xfId="0" applyNumberFormat="1" applyFont="1" applyProtection="1">
      <protection locked="0"/>
    </xf>
    <xf numFmtId="0" fontId="0" fillId="0" borderId="0" xfId="0" applyAlignment="1" applyProtection="1">
      <alignment horizontal="left"/>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13" fillId="0" borderId="0" xfId="0" applyFont="1" applyProtection="1">
      <protection locked="0"/>
    </xf>
    <xf numFmtId="0" fontId="18" fillId="0" borderId="0" xfId="0" applyFont="1" applyProtection="1">
      <protection locked="0"/>
    </xf>
    <xf numFmtId="0" fontId="18" fillId="0" borderId="0" xfId="0" applyFont="1" applyAlignment="1" applyProtection="1">
      <alignment horizontal="center" vertical="center"/>
      <protection locked="0"/>
    </xf>
    <xf numFmtId="0" fontId="6" fillId="0" borderId="11" xfId="0" applyFont="1" applyBorder="1" applyProtection="1">
      <protection locked="0"/>
    </xf>
    <xf numFmtId="0" fontId="5" fillId="0" borderId="0" xfId="0" applyFont="1" applyAlignment="1" applyProtection="1">
      <alignment horizontal="center"/>
      <protection locked="0"/>
    </xf>
    <xf numFmtId="0" fontId="6" fillId="0" borderId="8" xfId="0" applyFont="1" applyBorder="1" applyProtection="1">
      <protection locked="0"/>
    </xf>
    <xf numFmtId="0" fontId="6" fillId="0" borderId="10" xfId="0" applyFont="1" applyBorder="1" applyProtection="1">
      <protection locked="0"/>
    </xf>
    <xf numFmtId="0" fontId="0" fillId="0" borderId="0" xfId="0" applyAlignment="1" applyProtection="1">
      <alignment horizontal="center"/>
      <protection locked="0"/>
    </xf>
    <xf numFmtId="0" fontId="0" fillId="16" borderId="0" xfId="0" applyFill="1" applyProtection="1">
      <protection locked="0"/>
    </xf>
    <xf numFmtId="0" fontId="0" fillId="24" borderId="0" xfId="0" applyFill="1" applyProtection="1">
      <protection locked="0"/>
    </xf>
    <xf numFmtId="0" fontId="0" fillId="4" borderId="0" xfId="0" applyFill="1" applyProtection="1">
      <protection locked="0"/>
    </xf>
    <xf numFmtId="0" fontId="0" fillId="15" borderId="0" xfId="0" applyFill="1" applyProtection="1">
      <protection locked="0"/>
    </xf>
    <xf numFmtId="0" fontId="0" fillId="17" borderId="0" xfId="0" applyFill="1" applyProtection="1">
      <protection locked="0"/>
    </xf>
    <xf numFmtId="1" fontId="0" fillId="0" borderId="0" xfId="0" applyNumberFormat="1" applyAlignment="1" applyProtection="1">
      <alignment horizontal="center"/>
      <protection locked="0"/>
    </xf>
    <xf numFmtId="2" fontId="0" fillId="0" borderId="0" xfId="0" applyNumberFormat="1" applyAlignment="1" applyProtection="1">
      <alignment horizontal="center" vertical="center"/>
      <protection locked="0"/>
    </xf>
    <xf numFmtId="1" fontId="0" fillId="0" borderId="0" xfId="0" applyNumberFormat="1" applyAlignment="1">
      <alignment horizontal="center" vertical="center"/>
    </xf>
    <xf numFmtId="1" fontId="0" fillId="0" borderId="0" xfId="0" applyNumberFormat="1" applyAlignment="1">
      <alignment horizontal="center"/>
    </xf>
    <xf numFmtId="2" fontId="2" fillId="2" borderId="3" xfId="0" applyNumberFormat="1" applyFont="1" applyFill="1" applyBorder="1" applyAlignment="1">
      <alignment horizontal="center"/>
    </xf>
    <xf numFmtId="2" fontId="2" fillId="9" borderId="3" xfId="0" applyNumberFormat="1" applyFont="1" applyFill="1" applyBorder="1" applyAlignment="1">
      <alignment horizontal="center"/>
    </xf>
    <xf numFmtId="0" fontId="0" fillId="22" borderId="0" xfId="0" applyFill="1"/>
    <xf numFmtId="0" fontId="0" fillId="22" borderId="15" xfId="0" applyFill="1" applyBorder="1" applyAlignment="1">
      <alignment horizontal="left" vertical="top" wrapText="1"/>
    </xf>
    <xf numFmtId="0" fontId="3" fillId="22" borderId="15" xfId="0" applyFont="1" applyFill="1" applyBorder="1" applyAlignment="1">
      <alignment horizontal="left" vertical="top"/>
    </xf>
    <xf numFmtId="0" fontId="0" fillId="14" borderId="0" xfId="0" applyFill="1"/>
    <xf numFmtId="0" fontId="0" fillId="14" borderId="15" xfId="0" applyFill="1" applyBorder="1" applyAlignment="1">
      <alignment vertical="top"/>
    </xf>
    <xf numFmtId="0" fontId="3" fillId="14" borderId="15" xfId="0" applyFont="1" applyFill="1" applyBorder="1" applyAlignment="1">
      <alignment vertical="top"/>
    </xf>
    <xf numFmtId="0" fontId="0" fillId="9" borderId="0" xfId="0" applyFill="1"/>
    <xf numFmtId="0" fontId="0" fillId="9" borderId="15" xfId="0" applyFill="1" applyBorder="1" applyAlignment="1">
      <alignment horizontal="left" vertical="top" wrapText="1"/>
    </xf>
    <xf numFmtId="0" fontId="3" fillId="9" borderId="15" xfId="0" applyFont="1" applyFill="1" applyBorder="1" applyAlignment="1">
      <alignment vertical="top" wrapText="1"/>
    </xf>
    <xf numFmtId="0" fontId="0" fillId="9" borderId="15" xfId="0" applyFill="1" applyBorder="1" applyAlignment="1">
      <alignment horizontal="left" vertical="top"/>
    </xf>
    <xf numFmtId="0" fontId="0" fillId="9" borderId="17" xfId="0" applyFill="1" applyBorder="1" applyAlignment="1">
      <alignment horizontal="left" vertical="top"/>
    </xf>
    <xf numFmtId="0" fontId="0" fillId="7" borderId="0" xfId="0" applyFill="1"/>
    <xf numFmtId="0" fontId="3" fillId="7" borderId="15" xfId="0" applyFont="1" applyFill="1" applyBorder="1" applyAlignment="1">
      <alignment vertical="top"/>
    </xf>
    <xf numFmtId="0" fontId="0" fillId="7" borderId="15" xfId="0" applyFill="1" applyBorder="1" applyAlignment="1">
      <alignment vertical="top" wrapText="1"/>
    </xf>
    <xf numFmtId="0" fontId="0" fillId="11" borderId="0" xfId="0" applyFill="1"/>
    <xf numFmtId="0" fontId="0" fillId="11" borderId="15" xfId="0" applyFill="1" applyBorder="1" applyAlignment="1">
      <alignment vertical="top"/>
    </xf>
    <xf numFmtId="0" fontId="0" fillId="3" borderId="0" xfId="0" applyFill="1"/>
    <xf numFmtId="0" fontId="0" fillId="3" borderId="15" xfId="0" applyFill="1" applyBorder="1" applyAlignment="1">
      <alignment vertical="top" wrapText="1"/>
    </xf>
    <xf numFmtId="0" fontId="3" fillId="3" borderId="16" xfId="0" applyFont="1" applyFill="1" applyBorder="1" applyAlignment="1">
      <alignment vertical="top" wrapText="1"/>
    </xf>
    <xf numFmtId="0" fontId="0" fillId="3" borderId="17" xfId="0" applyFill="1" applyBorder="1" applyAlignment="1">
      <alignment vertical="top" wrapText="1"/>
    </xf>
    <xf numFmtId="0" fontId="0" fillId="5" borderId="0" xfId="0" applyFill="1"/>
    <xf numFmtId="0" fontId="14" fillId="5" borderId="10" xfId="0" applyFont="1" applyFill="1" applyBorder="1"/>
    <xf numFmtId="0" fontId="20" fillId="13" borderId="0" xfId="0" applyFont="1" applyFill="1"/>
    <xf numFmtId="0" fontId="1" fillId="10" borderId="6" xfId="0" applyFont="1" applyFill="1" applyBorder="1" applyAlignment="1">
      <alignment vertical="top" wrapText="1"/>
    </xf>
    <xf numFmtId="0" fontId="21" fillId="20" borderId="12" xfId="0" applyFont="1" applyFill="1" applyBorder="1" applyAlignment="1">
      <alignment vertical="top" wrapText="1"/>
    </xf>
    <xf numFmtId="0" fontId="21" fillId="20" borderId="0" xfId="0" applyFont="1" applyFill="1" applyAlignment="1">
      <alignment vertical="top" wrapText="1"/>
    </xf>
    <xf numFmtId="0" fontId="1" fillId="6" borderId="3" xfId="0" applyFont="1" applyFill="1" applyBorder="1" applyAlignment="1">
      <alignment vertical="top" wrapText="1"/>
    </xf>
    <xf numFmtId="0" fontId="1" fillId="6" borderId="7" xfId="0" applyFont="1" applyFill="1" applyBorder="1" applyAlignment="1">
      <alignment vertical="top" wrapText="1"/>
    </xf>
    <xf numFmtId="0" fontId="3" fillId="5" borderId="0" xfId="0" applyFont="1" applyFill="1"/>
    <xf numFmtId="0" fontId="1" fillId="10" borderId="3" xfId="0" applyFont="1" applyFill="1" applyBorder="1" applyAlignment="1">
      <alignment vertical="top" wrapText="1"/>
    </xf>
    <xf numFmtId="1" fontId="14" fillId="5" borderId="7" xfId="0" applyNumberFormat="1" applyFont="1" applyFill="1" applyBorder="1"/>
    <xf numFmtId="164" fontId="5" fillId="0" borderId="0" xfId="0" applyNumberFormat="1" applyFont="1"/>
    <xf numFmtId="2" fontId="0" fillId="0" borderId="0" xfId="0" applyNumberFormat="1"/>
    <xf numFmtId="0" fontId="15" fillId="0" borderId="0" xfId="0" applyFont="1"/>
    <xf numFmtId="0" fontId="2" fillId="0" borderId="0" xfId="0" applyFont="1" applyAlignment="1" applyProtection="1">
      <alignment horizontal="center"/>
      <protection locked="0"/>
    </xf>
    <xf numFmtId="1" fontId="5" fillId="5" borderId="2" xfId="0" applyNumberFormat="1" applyFont="1" applyFill="1" applyBorder="1" applyAlignment="1" applyProtection="1">
      <alignment vertical="top"/>
      <protection locked="0"/>
    </xf>
    <xf numFmtId="0" fontId="1" fillId="16" borderId="8" xfId="0" applyFont="1" applyFill="1" applyBorder="1" applyAlignment="1">
      <alignment vertical="top" wrapText="1"/>
    </xf>
    <xf numFmtId="0" fontId="1" fillId="19" borderId="8" xfId="0" applyFont="1" applyFill="1" applyBorder="1" applyAlignment="1">
      <alignment vertical="top" wrapText="1"/>
    </xf>
    <xf numFmtId="0" fontId="1" fillId="21" borderId="8" xfId="0" applyFont="1" applyFill="1" applyBorder="1" applyAlignment="1">
      <alignment vertical="top" wrapText="1"/>
    </xf>
    <xf numFmtId="0" fontId="1" fillId="23" borderId="8" xfId="0" applyFont="1" applyFill="1" applyBorder="1" applyAlignment="1">
      <alignment vertical="top" wrapText="1"/>
    </xf>
    <xf numFmtId="1" fontId="5" fillId="5" borderId="24" xfId="0" applyNumberFormat="1" applyFont="1" applyFill="1" applyBorder="1" applyAlignment="1" applyProtection="1">
      <alignment vertical="top"/>
      <protection locked="0"/>
    </xf>
    <xf numFmtId="0" fontId="1" fillId="6" borderId="14" xfId="0" applyFont="1" applyFill="1" applyBorder="1" applyAlignment="1">
      <alignment vertical="top" wrapText="1"/>
    </xf>
    <xf numFmtId="0" fontId="1" fillId="16" borderId="2" xfId="0" applyFont="1" applyFill="1" applyBorder="1" applyAlignment="1">
      <alignment vertical="top" wrapText="1"/>
    </xf>
    <xf numFmtId="0" fontId="1" fillId="19" borderId="2" xfId="0" applyFont="1" applyFill="1" applyBorder="1" applyAlignment="1">
      <alignment vertical="top" wrapText="1"/>
    </xf>
    <xf numFmtId="0" fontId="1" fillId="21" borderId="2" xfId="0" applyFont="1" applyFill="1" applyBorder="1" applyAlignment="1">
      <alignment vertical="top" wrapText="1"/>
    </xf>
    <xf numFmtId="0" fontId="1" fillId="23" borderId="2" xfId="0" applyFont="1" applyFill="1" applyBorder="1" applyAlignment="1">
      <alignment vertical="top" wrapText="1"/>
    </xf>
    <xf numFmtId="0" fontId="1" fillId="16" borderId="25" xfId="0" applyFont="1" applyFill="1" applyBorder="1" applyAlignment="1">
      <alignment vertical="top" wrapText="1"/>
    </xf>
    <xf numFmtId="0" fontId="1" fillId="16" borderId="15" xfId="0" applyFont="1" applyFill="1" applyBorder="1" applyAlignment="1">
      <alignment vertical="top" wrapText="1"/>
    </xf>
    <xf numFmtId="0" fontId="1" fillId="19" borderId="15" xfId="0" applyFont="1" applyFill="1" applyBorder="1" applyAlignment="1">
      <alignment vertical="top" wrapText="1"/>
    </xf>
    <xf numFmtId="0" fontId="1" fillId="21" borderId="15" xfId="0" applyFont="1" applyFill="1" applyBorder="1" applyAlignment="1">
      <alignment vertical="top" wrapText="1"/>
    </xf>
    <xf numFmtId="0" fontId="1" fillId="23" borderId="15" xfId="0" applyFont="1" applyFill="1" applyBorder="1" applyAlignment="1">
      <alignment vertical="top" wrapText="1"/>
    </xf>
    <xf numFmtId="0" fontId="1" fillId="23" borderId="26" xfId="0" applyFont="1" applyFill="1" applyBorder="1" applyAlignment="1">
      <alignment vertical="top" wrapText="1"/>
    </xf>
    <xf numFmtId="1" fontId="5" fillId="0" borderId="24" xfId="0" applyNumberFormat="1" applyFont="1" applyFill="1" applyBorder="1" applyProtection="1">
      <protection locked="0"/>
    </xf>
    <xf numFmtId="0" fontId="3" fillId="22" borderId="25" xfId="0" applyFont="1" applyFill="1" applyBorder="1" applyAlignment="1">
      <alignment horizontal="left" vertical="top" wrapText="1"/>
    </xf>
    <xf numFmtId="0" fontId="0" fillId="3" borderId="26" xfId="0" applyFill="1" applyBorder="1" applyAlignment="1">
      <alignment vertical="top" wrapText="1"/>
    </xf>
    <xf numFmtId="0" fontId="19" fillId="0" borderId="12" xfId="0" applyFont="1" applyBorder="1" applyAlignment="1" applyProtection="1">
      <alignment horizontal="center"/>
      <protection locked="0"/>
    </xf>
    <xf numFmtId="0" fontId="0" fillId="22" borderId="23" xfId="0" applyFill="1" applyBorder="1" applyAlignment="1">
      <alignment horizontal="left" vertical="top" wrapText="1"/>
    </xf>
    <xf numFmtId="0" fontId="3" fillId="22" borderId="23" xfId="0" applyFont="1" applyFill="1" applyBorder="1" applyAlignment="1">
      <alignment horizontal="left" vertical="top"/>
    </xf>
    <xf numFmtId="0" fontId="0" fillId="14" borderId="23" xfId="0" applyFill="1" applyBorder="1" applyAlignment="1">
      <alignment vertical="top"/>
    </xf>
    <xf numFmtId="0" fontId="3" fillId="14" borderId="23" xfId="0" applyFont="1" applyFill="1" applyBorder="1" applyAlignment="1">
      <alignment vertical="top"/>
    </xf>
    <xf numFmtId="0" fontId="0" fillId="9" borderId="23" xfId="0" applyFill="1" applyBorder="1" applyAlignment="1">
      <alignment horizontal="left" vertical="top" wrapText="1"/>
    </xf>
    <xf numFmtId="0" fontId="3" fillId="9" borderId="23" xfId="0" applyFont="1" applyFill="1" applyBorder="1" applyAlignment="1">
      <alignment vertical="top" wrapText="1"/>
    </xf>
    <xf numFmtId="0" fontId="0" fillId="9" borderId="23" xfId="0" applyFill="1" applyBorder="1" applyAlignment="1">
      <alignment horizontal="left" vertical="top"/>
    </xf>
    <xf numFmtId="0" fontId="0" fillId="9" borderId="27" xfId="0" applyFill="1" applyBorder="1" applyAlignment="1">
      <alignment horizontal="left" vertical="top"/>
    </xf>
    <xf numFmtId="0" fontId="3" fillId="7" borderId="23" xfId="0" applyFont="1" applyFill="1" applyBorder="1" applyAlignment="1">
      <alignment vertical="top"/>
    </xf>
    <xf numFmtId="0" fontId="0" fillId="7" borderId="23" xfId="0" applyFill="1" applyBorder="1" applyAlignment="1">
      <alignment vertical="top" wrapText="1"/>
    </xf>
    <xf numFmtId="0" fontId="0" fillId="11" borderId="23" xfId="0" applyFill="1" applyBorder="1" applyAlignment="1">
      <alignment vertical="top"/>
    </xf>
    <xf numFmtId="0" fontId="0" fillId="3" borderId="23" xfId="0" applyFill="1" applyBorder="1" applyAlignment="1">
      <alignment vertical="top" wrapText="1"/>
    </xf>
    <xf numFmtId="0" fontId="3" fillId="3" borderId="28" xfId="0" applyFont="1" applyFill="1" applyBorder="1" applyAlignment="1">
      <alignment vertical="top" wrapText="1"/>
    </xf>
    <xf numFmtId="0" fontId="0" fillId="3" borderId="27" xfId="0" applyFill="1" applyBorder="1" applyAlignment="1">
      <alignment vertical="top" wrapText="1"/>
    </xf>
    <xf numFmtId="1" fontId="5" fillId="0" borderId="2" xfId="0" applyNumberFormat="1" applyFont="1" applyBorder="1" applyProtection="1">
      <protection locked="0"/>
    </xf>
    <xf numFmtId="1" fontId="5" fillId="5" borderId="2" xfId="0" applyNumberFormat="1" applyFont="1" applyFill="1" applyBorder="1" applyProtection="1">
      <protection locked="0"/>
    </xf>
    <xf numFmtId="1" fontId="5" fillId="0" borderId="24" xfId="0" applyNumberFormat="1" applyFont="1" applyBorder="1" applyProtection="1">
      <protection locked="0"/>
    </xf>
    <xf numFmtId="1" fontId="5" fillId="5" borderId="24" xfId="0" applyNumberFormat="1" applyFont="1" applyFill="1" applyBorder="1" applyProtection="1">
      <protection locked="0"/>
    </xf>
    <xf numFmtId="1" fontId="5" fillId="5" borderId="29" xfId="0" applyNumberFormat="1" applyFont="1" applyFill="1" applyBorder="1" applyAlignment="1" applyProtection="1">
      <alignment vertical="top"/>
      <protection locked="0"/>
    </xf>
    <xf numFmtId="1" fontId="5" fillId="0" borderId="30" xfId="0" applyNumberFormat="1" applyFont="1" applyBorder="1" applyProtection="1">
      <protection locked="0"/>
    </xf>
    <xf numFmtId="0" fontId="1" fillId="10" borderId="11" xfId="0" applyFont="1" applyFill="1" applyBorder="1" applyAlignment="1">
      <alignment vertical="top" wrapText="1"/>
    </xf>
    <xf numFmtId="0" fontId="1" fillId="10" borderId="13" xfId="0" applyFont="1" applyFill="1" applyBorder="1" applyAlignment="1">
      <alignment vertical="top" wrapText="1"/>
    </xf>
    <xf numFmtId="1" fontId="5" fillId="5" borderId="30" xfId="0" applyNumberFormat="1" applyFont="1" applyFill="1" applyBorder="1" applyAlignment="1" applyProtection="1">
      <alignment vertical="top"/>
      <protection locked="0"/>
    </xf>
    <xf numFmtId="1" fontId="5" fillId="0" borderId="30" xfId="0" applyNumberFormat="1" applyFont="1" applyFill="1" applyBorder="1" applyProtection="1">
      <protection locked="0"/>
    </xf>
    <xf numFmtId="0" fontId="1" fillId="6" borderId="3" xfId="0" applyFont="1" applyFill="1" applyBorder="1" applyAlignment="1" applyProtection="1">
      <alignment vertical="top" wrapText="1"/>
      <protection locked="0"/>
    </xf>
    <xf numFmtId="0" fontId="3" fillId="22" borderId="31" xfId="0" applyFont="1" applyFill="1" applyBorder="1" applyAlignment="1">
      <alignment horizontal="left" vertical="top" wrapText="1"/>
    </xf>
    <xf numFmtId="0" fontId="0" fillId="3" borderId="32" xfId="0" applyFill="1" applyBorder="1" applyAlignment="1">
      <alignment vertical="top" wrapText="1"/>
    </xf>
    <xf numFmtId="1" fontId="5" fillId="5" borderId="33" xfId="0" applyNumberFormat="1" applyFont="1" applyFill="1" applyBorder="1" applyAlignment="1" applyProtection="1">
      <alignment vertical="top"/>
      <protection locked="0"/>
    </xf>
    <xf numFmtId="1" fontId="5" fillId="0" borderId="34" xfId="0" applyNumberFormat="1" applyFont="1" applyBorder="1" applyProtection="1">
      <protection locked="0"/>
    </xf>
    <xf numFmtId="1" fontId="5" fillId="5" borderId="34" xfId="0" applyNumberFormat="1" applyFont="1" applyFill="1" applyBorder="1" applyAlignment="1" applyProtection="1">
      <alignment vertical="top"/>
      <protection locked="0"/>
    </xf>
    <xf numFmtId="0" fontId="1" fillId="23" borderId="33" xfId="0" applyFont="1" applyFill="1" applyBorder="1" applyAlignment="1">
      <alignment vertical="top" wrapText="1"/>
    </xf>
    <xf numFmtId="1" fontId="3" fillId="0" borderId="0" xfId="0" applyNumberFormat="1" applyFont="1" applyBorder="1"/>
    <xf numFmtId="1" fontId="3" fillId="5" borderId="0" xfId="0" applyNumberFormat="1" applyFont="1" applyFill="1" applyBorder="1"/>
    <xf numFmtId="1" fontId="3" fillId="0" borderId="2" xfId="0" applyNumberFormat="1" applyFont="1" applyBorder="1" applyProtection="1">
      <protection locked="0"/>
    </xf>
    <xf numFmtId="1" fontId="3" fillId="5" borderId="2" xfId="0" applyNumberFormat="1" applyFont="1" applyFill="1" applyBorder="1" applyProtection="1">
      <protection locked="0"/>
    </xf>
    <xf numFmtId="1" fontId="0" fillId="5" borderId="12" xfId="0" applyNumberFormat="1" applyFill="1" applyBorder="1" applyAlignment="1">
      <alignment vertical="top" wrapText="1"/>
    </xf>
    <xf numFmtId="1" fontId="0" fillId="5" borderId="0" xfId="0" applyNumberFormat="1" applyFill="1" applyBorder="1" applyAlignment="1">
      <alignment vertical="top" wrapText="1"/>
    </xf>
    <xf numFmtId="0" fontId="1" fillId="6" borderId="5" xfId="0" applyFont="1" applyFill="1" applyBorder="1" applyAlignment="1">
      <alignment vertical="top" wrapText="1"/>
    </xf>
    <xf numFmtId="1" fontId="0" fillId="0" borderId="2" xfId="0" applyNumberFormat="1" applyBorder="1" applyAlignment="1" applyProtection="1">
      <alignment vertical="top" wrapText="1"/>
      <protection locked="0"/>
    </xf>
    <xf numFmtId="1" fontId="0" fillId="0" borderId="34" xfId="0" applyNumberFormat="1" applyBorder="1" applyAlignment="1" applyProtection="1">
      <alignment vertical="top" wrapText="1"/>
      <protection locked="0"/>
    </xf>
    <xf numFmtId="1" fontId="14" fillId="5" borderId="24" xfId="0" applyNumberFormat="1" applyFont="1" applyFill="1" applyBorder="1" applyProtection="1">
      <protection locked="0"/>
    </xf>
    <xf numFmtId="1" fontId="5" fillId="5" borderId="33" xfId="0" applyNumberFormat="1" applyFont="1" applyFill="1" applyBorder="1" applyProtection="1">
      <protection locked="0"/>
    </xf>
    <xf numFmtId="0" fontId="16" fillId="5" borderId="3" xfId="0" applyFont="1" applyFill="1" applyBorder="1"/>
    <xf numFmtId="1" fontId="14" fillId="5" borderId="6" xfId="0" applyNumberFormat="1" applyFont="1" applyFill="1" applyBorder="1"/>
    <xf numFmtId="1" fontId="14" fillId="5" borderId="35" xfId="0" applyNumberFormat="1" applyFont="1" applyFill="1" applyBorder="1" applyProtection="1">
      <protection locked="0"/>
    </xf>
    <xf numFmtId="1" fontId="5" fillId="0" borderId="29" xfId="0" applyNumberFormat="1" applyFont="1" applyBorder="1" applyProtection="1">
      <protection locked="0"/>
    </xf>
    <xf numFmtId="1" fontId="14" fillId="5" borderId="6" xfId="0" applyNumberFormat="1" applyFont="1" applyFill="1" applyBorder="1" applyProtection="1"/>
    <xf numFmtId="0" fontId="20" fillId="0" borderId="0" xfId="0" applyFont="1" applyFill="1" applyAlignment="1"/>
    <xf numFmtId="0" fontId="16" fillId="13" borderId="0" xfId="0" applyFont="1" applyFill="1" applyAlignment="1">
      <alignment horizontal="center"/>
    </xf>
    <xf numFmtId="0" fontId="23" fillId="0" borderId="11" xfId="0" applyFont="1" applyBorder="1" applyProtection="1">
      <protection locked="0"/>
    </xf>
    <xf numFmtId="0" fontId="24" fillId="0" borderId="12" xfId="0" applyFont="1" applyBorder="1" applyAlignment="1" applyProtection="1">
      <alignment horizontal="center" vertical="center"/>
      <protection locked="0"/>
    </xf>
    <xf numFmtId="1" fontId="24" fillId="0" borderId="13" xfId="0" applyNumberFormat="1" applyFont="1" applyBorder="1" applyAlignment="1">
      <alignment horizontal="center" vertical="center"/>
    </xf>
    <xf numFmtId="0" fontId="23" fillId="0" borderId="8" xfId="0" applyFont="1" applyBorder="1" applyProtection="1">
      <protection locked="0"/>
    </xf>
    <xf numFmtId="1" fontId="24" fillId="0" borderId="0" xfId="0" applyNumberFormat="1" applyFont="1" applyAlignment="1" applyProtection="1">
      <alignment horizontal="center" vertical="center"/>
      <protection locked="0"/>
    </xf>
    <xf numFmtId="1" fontId="24" fillId="0" borderId="9"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3" fillId="0" borderId="10" xfId="0" applyFont="1" applyBorder="1" applyProtection="1">
      <protection locked="0"/>
    </xf>
    <xf numFmtId="1" fontId="24" fillId="0" borderId="1" xfId="0" applyNumberFormat="1" applyFont="1" applyBorder="1" applyAlignment="1" applyProtection="1">
      <alignment horizontal="center" vertical="center"/>
      <protection locked="0"/>
    </xf>
    <xf numFmtId="1" fontId="24" fillId="0" borderId="4" xfId="0" applyNumberFormat="1" applyFont="1" applyBorder="1" applyAlignment="1">
      <alignment horizontal="center" vertical="center"/>
    </xf>
    <xf numFmtId="0" fontId="23" fillId="18" borderId="13" xfId="0" applyFont="1" applyFill="1" applyBorder="1" applyAlignment="1">
      <alignment horizontal="center" vertical="center"/>
    </xf>
    <xf numFmtId="1" fontId="23" fillId="0" borderId="0" xfId="0" applyNumberFormat="1" applyFont="1" applyAlignment="1">
      <alignment horizontal="center"/>
    </xf>
    <xf numFmtId="1" fontId="23" fillId="0" borderId="9" xfId="0" applyNumberFormat="1" applyFont="1" applyBorder="1" applyAlignment="1">
      <alignment horizontal="center" vertical="center"/>
    </xf>
    <xf numFmtId="1" fontId="23" fillId="0" borderId="9" xfId="0" applyNumberFormat="1" applyFont="1" applyBorder="1" applyAlignment="1">
      <alignment horizontal="center"/>
    </xf>
    <xf numFmtId="0" fontId="25" fillId="0" borderId="10" xfId="0" applyFont="1" applyBorder="1" applyProtection="1">
      <protection locked="0"/>
    </xf>
    <xf numFmtId="1" fontId="25" fillId="0" borderId="1" xfId="0" applyNumberFormat="1" applyFont="1" applyBorder="1" applyAlignment="1">
      <alignment horizontal="center"/>
    </xf>
    <xf numFmtId="1" fontId="23" fillId="0" borderId="4" xfId="0" applyNumberFormat="1" applyFont="1" applyBorder="1" applyAlignment="1" applyProtection="1">
      <alignment horizontal="center" vertical="center"/>
      <protection locked="0"/>
    </xf>
    <xf numFmtId="0" fontId="23" fillId="18" borderId="13" xfId="0" applyFont="1" applyFill="1" applyBorder="1" applyAlignment="1">
      <alignment horizontal="center"/>
    </xf>
    <xf numFmtId="0" fontId="26" fillId="5" borderId="0" xfId="0" applyFont="1" applyFill="1"/>
    <xf numFmtId="1" fontId="26" fillId="0" borderId="9" xfId="0" applyNumberFormat="1" applyFont="1" applyBorder="1"/>
    <xf numFmtId="1" fontId="26" fillId="5" borderId="9" xfId="0" applyNumberFormat="1" applyFont="1" applyFill="1" applyBorder="1"/>
    <xf numFmtId="1" fontId="26" fillId="5" borderId="13" xfId="0" applyNumberFormat="1" applyFont="1" applyFill="1" applyBorder="1" applyAlignment="1">
      <alignment vertical="top" wrapText="1"/>
    </xf>
    <xf numFmtId="1" fontId="26" fillId="5" borderId="9"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91D1FD"/>
      <color rgb="FFDA8968"/>
      <color rgb="FF6AD4FA"/>
      <color rgb="FFFFCCCC"/>
      <color rgb="FF89FFBE"/>
      <color rgb="FF2ED2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t>
            </a:r>
            <a:r>
              <a:rPr lang="sv-SE" baseline="0"/>
              <a:t> av kvalitetspoäng - Område X</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4-FDED-468E-BB5B-3032CCABDE9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ED-468E-BB5B-3032CCABDE9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DED-468E-BB5B-3032CCABDE9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FDED-468E-BB5B-3032CCABDE9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FDED-468E-BB5B-3032CCABDE9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A79-4EFF-80D5-FF9AFD379E22}"/>
              </c:ext>
            </c:extLst>
          </c:dPt>
          <c:cat>
            <c:strRef>
              <c:f>'GYF översikt'!$B$7:$B$12</c:f>
              <c:strCache>
                <c:ptCount val="6"/>
                <c:pt idx="0">
                  <c:v>Biologisk mångfald </c:v>
                </c:pt>
                <c:pt idx="1">
                  <c:v>Buller</c:v>
                </c:pt>
                <c:pt idx="2">
                  <c:v>Dagvattenhantering</c:v>
                </c:pt>
                <c:pt idx="3">
                  <c:v>Mikroklimatreglering</c:v>
                </c:pt>
                <c:pt idx="4">
                  <c:v>Pollination</c:v>
                </c:pt>
                <c:pt idx="5">
                  <c:v>Rekreation och hälsa</c:v>
                </c:pt>
              </c:strCache>
            </c:strRef>
          </c:cat>
          <c:val>
            <c:numRef>
              <c:f>'GYF översikt'!$D$7:$D$12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DED-468E-BB5B-3032CCABDE9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7623855513114399E-2"/>
          <c:y val="0.62457424792206073"/>
          <c:w val="0.25737543997214607"/>
          <c:h val="0.339081151968501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t>
            </a:r>
            <a:r>
              <a:rPr lang="sv-SE" baseline="0"/>
              <a:t> av kvalitetspoäng - Område Y</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80A-45BC-83B1-81A0B24DD9F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80A-45BC-83B1-81A0B24DD9F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80A-45BC-83B1-81A0B24DD9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80A-45BC-83B1-81A0B24DD9F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80A-45BC-83B1-81A0B24DD9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80A-45BC-83B1-81A0B24DD9FB}"/>
              </c:ext>
            </c:extLst>
          </c:dPt>
          <c:cat>
            <c:strRef>
              <c:f>'GYF översikt'!$B$7:$B$12</c:f>
              <c:strCache>
                <c:ptCount val="6"/>
                <c:pt idx="0">
                  <c:v>Biologisk mångfald </c:v>
                </c:pt>
                <c:pt idx="1">
                  <c:v>Buller</c:v>
                </c:pt>
                <c:pt idx="2">
                  <c:v>Dagvattenhantering</c:v>
                </c:pt>
                <c:pt idx="3">
                  <c:v>Mikroklimatreglering</c:v>
                </c:pt>
                <c:pt idx="4">
                  <c:v>Pollination</c:v>
                </c:pt>
                <c:pt idx="5">
                  <c:v>Rekreation och hälsa</c:v>
                </c:pt>
              </c:strCache>
            </c:strRef>
          </c:cat>
          <c:val>
            <c:numRef>
              <c:f>'GYF översikt'!$H$7:$H$12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980A-45BC-83B1-81A0B24DD9F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7623855513114399E-2"/>
          <c:y val="0.67141491305525092"/>
          <c:w val="0.33354951250586407"/>
          <c:h val="0.292240107676192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t>
            </a:r>
            <a:r>
              <a:rPr lang="sv-SE" baseline="0"/>
              <a:t> av kvalitetspoäng - Område Z</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555-4E61-A66B-607245C6A0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555-4E61-A66B-607245C6A0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55-4E61-A66B-607245C6A03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55-4E61-A66B-607245C6A03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555-4E61-A66B-607245C6A03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555-4E61-A66B-607245C6A033}"/>
              </c:ext>
            </c:extLst>
          </c:dPt>
          <c:cat>
            <c:strRef>
              <c:f>'GYF översikt'!$B$7:$B$12</c:f>
              <c:strCache>
                <c:ptCount val="6"/>
                <c:pt idx="0">
                  <c:v>Biologisk mångfald </c:v>
                </c:pt>
                <c:pt idx="1">
                  <c:v>Buller</c:v>
                </c:pt>
                <c:pt idx="2">
                  <c:v>Dagvattenhantering</c:v>
                </c:pt>
                <c:pt idx="3">
                  <c:v>Mikroklimatreglering</c:v>
                </c:pt>
                <c:pt idx="4">
                  <c:v>Pollination</c:v>
                </c:pt>
                <c:pt idx="5">
                  <c:v>Rekreation och hälsa</c:v>
                </c:pt>
              </c:strCache>
            </c:strRef>
          </c:cat>
          <c:val>
            <c:numRef>
              <c:f>'GYF översikt'!$L$7:$L$12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8555-4E61-A66B-607245C6A03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7623855513114399E-2"/>
          <c:y val="0.65594209511092461"/>
          <c:w val="0.33354951250586407"/>
          <c:h val="0.307712925620519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306163</xdr:colOff>
      <xdr:row>21</xdr:row>
      <xdr:rowOff>554034</xdr:rowOff>
    </xdr:from>
    <xdr:to>
      <xdr:col>3</xdr:col>
      <xdr:colOff>484982</xdr:colOff>
      <xdr:row>40</xdr:row>
      <xdr:rowOff>66105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22</xdr:row>
      <xdr:rowOff>1</xdr:rowOff>
    </xdr:from>
    <xdr:to>
      <xdr:col>7</xdr:col>
      <xdr:colOff>449488</xdr:colOff>
      <xdr:row>40</xdr:row>
      <xdr:rowOff>80395</xdr:rowOff>
    </xdr:to>
    <xdr:graphicFrame macro="">
      <xdr:nvGraphicFramePr>
        <xdr:cNvPr id="3" name="Diagra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22</xdr:row>
      <xdr:rowOff>1</xdr:rowOff>
    </xdr:from>
    <xdr:to>
      <xdr:col>11</xdr:col>
      <xdr:colOff>598487</xdr:colOff>
      <xdr:row>40</xdr:row>
      <xdr:rowOff>77220</xdr:rowOff>
    </xdr:to>
    <xdr:graphicFrame macro="">
      <xdr:nvGraphicFramePr>
        <xdr:cNvPr id="4" name="Diagram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ma">
  <a:themeElements>
    <a:clrScheme name="GYF AP">
      <a:dk1>
        <a:sysClr val="windowText" lastClr="000000"/>
      </a:dk1>
      <a:lt1>
        <a:sysClr val="window" lastClr="FFFFFF"/>
      </a:lt1>
      <a:dk2>
        <a:srgbClr val="44546A"/>
      </a:dk2>
      <a:lt2>
        <a:srgbClr val="E7E6E6"/>
      </a:lt2>
      <a:accent1>
        <a:srgbClr val="8CB03F"/>
      </a:accent1>
      <a:accent2>
        <a:srgbClr val="CE5F32"/>
      </a:accent2>
      <a:accent3>
        <a:srgbClr val="0796C6"/>
      </a:accent3>
      <a:accent4>
        <a:srgbClr val="5D9B91"/>
      </a:accent4>
      <a:accent5>
        <a:srgbClr val="A89CBE"/>
      </a:accent5>
      <a:accent6>
        <a:srgbClr val="F9EAAB"/>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zoomScale="80" zoomScaleNormal="80" workbookViewId="0">
      <selection activeCell="K20" sqref="K20"/>
    </sheetView>
  </sheetViews>
  <sheetFormatPr defaultColWidth="8.81640625" defaultRowHeight="14.5" x14ac:dyDescent="0.35"/>
  <cols>
    <col min="1" max="1" width="4.453125" style="134" customWidth="1"/>
    <col min="2" max="2" width="50.453125" style="134" customWidth="1"/>
    <col min="3" max="3" width="21.1796875" style="134" customWidth="1"/>
    <col min="4" max="4" width="26.453125" style="133" customWidth="1"/>
    <col min="5" max="5" width="4.6328125" style="134" customWidth="1"/>
    <col min="6" max="6" width="49" style="134" customWidth="1"/>
    <col min="7" max="7" width="21.453125" style="134" customWidth="1"/>
    <col min="8" max="8" width="26.81640625" style="134" customWidth="1"/>
    <col min="9" max="9" width="4.6328125" style="133" customWidth="1"/>
    <col min="10" max="10" width="51.36328125" style="134" customWidth="1"/>
    <col min="11" max="11" width="21.453125" style="134" customWidth="1"/>
    <col min="12" max="12" width="27.36328125" style="134" customWidth="1"/>
    <col min="13" max="16384" width="8.81640625" style="134"/>
  </cols>
  <sheetData>
    <row r="1" spans="1:13" s="154" customFormat="1" ht="45" customHeight="1" x14ac:dyDescent="0.6">
      <c r="B1" s="154" t="s">
        <v>261</v>
      </c>
      <c r="D1" s="155"/>
      <c r="F1" s="154" t="s">
        <v>262</v>
      </c>
      <c r="I1" s="155"/>
      <c r="J1" s="154" t="s">
        <v>263</v>
      </c>
    </row>
    <row r="2" spans="1:13" ht="21.5" thickBot="1" x14ac:dyDescent="0.55000000000000004">
      <c r="B2" s="156" t="s">
        <v>0</v>
      </c>
      <c r="C2" s="157"/>
      <c r="D2" s="157" t="s">
        <v>1</v>
      </c>
      <c r="E2" s="157"/>
      <c r="F2" s="156" t="s">
        <v>0</v>
      </c>
      <c r="G2" s="157"/>
      <c r="H2" s="157" t="s">
        <v>1</v>
      </c>
      <c r="I2" s="158"/>
      <c r="J2" s="156" t="s">
        <v>0</v>
      </c>
      <c r="K2" s="157"/>
      <c r="L2" s="157" t="s">
        <v>1</v>
      </c>
      <c r="M2" s="157"/>
    </row>
    <row r="3" spans="1:13" ht="26" hidden="1" x14ac:dyDescent="0.6">
      <c r="B3" s="159" t="s">
        <v>2</v>
      </c>
      <c r="C3" s="160">
        <v>0</v>
      </c>
      <c r="F3" s="159" t="s">
        <v>2</v>
      </c>
      <c r="G3" s="160">
        <v>0</v>
      </c>
      <c r="H3" s="160"/>
      <c r="J3" s="159" t="s">
        <v>2</v>
      </c>
      <c r="K3" s="160">
        <v>0</v>
      </c>
    </row>
    <row r="4" spans="1:13" ht="26" hidden="1" x14ac:dyDescent="0.6">
      <c r="B4" s="161" t="s">
        <v>3</v>
      </c>
      <c r="C4" s="160">
        <v>0</v>
      </c>
      <c r="F4" s="161" t="s">
        <v>3</v>
      </c>
      <c r="G4" s="160">
        <v>0</v>
      </c>
      <c r="H4" s="160"/>
      <c r="J4" s="161" t="s">
        <v>3</v>
      </c>
      <c r="K4" s="160">
        <v>0</v>
      </c>
    </row>
    <row r="5" spans="1:13" ht="26.5" hidden="1" thickBot="1" x14ac:dyDescent="0.65">
      <c r="B5" s="162" t="s">
        <v>4</v>
      </c>
      <c r="C5" s="160">
        <v>0</v>
      </c>
      <c r="F5" s="162" t="s">
        <v>4</v>
      </c>
      <c r="G5" s="160">
        <v>0</v>
      </c>
      <c r="H5" s="160"/>
      <c r="J5" s="162" t="s">
        <v>4</v>
      </c>
      <c r="K5" s="160">
        <v>0</v>
      </c>
    </row>
    <row r="6" spans="1:13" ht="26.5" hidden="1" thickBot="1" x14ac:dyDescent="0.65">
      <c r="B6" s="154"/>
      <c r="C6" s="163"/>
      <c r="F6" s="154"/>
      <c r="G6" s="163"/>
      <c r="H6" s="163"/>
      <c r="J6" s="154"/>
      <c r="K6" s="163"/>
    </row>
    <row r="7" spans="1:13" ht="21" x14ac:dyDescent="0.5">
      <c r="A7" s="164"/>
      <c r="B7" s="280" t="s">
        <v>5</v>
      </c>
      <c r="C7" s="281"/>
      <c r="D7" s="282" t="e">
        <f>(SUM('Område X'!E24:E33)/'GYF översikt'!C16)*100</f>
        <v>#DIV/0!</v>
      </c>
      <c r="E7" s="164"/>
      <c r="F7" s="280" t="s">
        <v>5</v>
      </c>
      <c r="G7" s="281"/>
      <c r="H7" s="282" t="e">
        <f>(SUM('Område Y'!E24:E33)/'GYF översikt'!G16)*100</f>
        <v>#DIV/0!</v>
      </c>
      <c r="I7" s="164"/>
      <c r="J7" s="280" t="s">
        <v>5</v>
      </c>
      <c r="K7" s="281"/>
      <c r="L7" s="282" t="e">
        <f>(SUM('Område Y'!E24:E33)/'GYF översikt'!K16)*100</f>
        <v>#DIV/0!</v>
      </c>
    </row>
    <row r="8" spans="1:13" ht="21" x14ac:dyDescent="0.5">
      <c r="A8" s="165"/>
      <c r="B8" s="283" t="s">
        <v>6</v>
      </c>
      <c r="C8" s="284"/>
      <c r="D8" s="285" t="e">
        <f>(SUM('Område X'!E34:E40)/'GYF översikt'!C16)*100</f>
        <v>#DIV/0!</v>
      </c>
      <c r="E8" s="165"/>
      <c r="F8" s="283" t="s">
        <v>7</v>
      </c>
      <c r="G8" s="286"/>
      <c r="H8" s="285" t="e">
        <f>(SUM('Område Y'!E34:E40)/'GYF översikt'!G16)*100</f>
        <v>#DIV/0!</v>
      </c>
      <c r="I8" s="165"/>
      <c r="J8" s="283" t="s">
        <v>7</v>
      </c>
      <c r="K8" s="286"/>
      <c r="L8" s="285" t="e">
        <f>(SUM('Område Y'!E34:E40)/'GYF översikt'!K16)*100</f>
        <v>#DIV/0!</v>
      </c>
    </row>
    <row r="9" spans="1:13" ht="21" x14ac:dyDescent="0.5">
      <c r="A9" s="166"/>
      <c r="B9" s="283" t="s">
        <v>8</v>
      </c>
      <c r="C9" s="286"/>
      <c r="D9" s="285" t="e">
        <f>(SUM('Område X'!E41:E46)/'GYF översikt'!C16)*100</f>
        <v>#DIV/0!</v>
      </c>
      <c r="E9" s="166"/>
      <c r="F9" s="283" t="s">
        <v>9</v>
      </c>
      <c r="G9" s="284"/>
      <c r="H9" s="285" t="e">
        <f>(SUM('Område Y'!E41:E46,)/'GYF översikt'!G16)*100</f>
        <v>#DIV/0!</v>
      </c>
      <c r="I9" s="166"/>
      <c r="J9" s="283" t="s">
        <v>9</v>
      </c>
      <c r="K9" s="284"/>
      <c r="L9" s="285" t="e">
        <f>(SUM('Område Y'!E41:E46)/'GYF översikt'!K16)*100</f>
        <v>#DIV/0!</v>
      </c>
    </row>
    <row r="10" spans="1:13" ht="21" x14ac:dyDescent="0.5">
      <c r="A10" s="167"/>
      <c r="B10" s="283" t="s">
        <v>9</v>
      </c>
      <c r="C10" s="286"/>
      <c r="D10" s="285" t="e">
        <f>(SUM('Område X'!E47:E51)/'GYF översikt'!C16)*100</f>
        <v>#DIV/0!</v>
      </c>
      <c r="E10" s="167"/>
      <c r="F10" s="283" t="s">
        <v>8</v>
      </c>
      <c r="G10" s="284"/>
      <c r="H10" s="285" t="e">
        <f>(SUM('Område Y'!E47:E51)/'GYF översikt'!G16)*100</f>
        <v>#DIV/0!</v>
      </c>
      <c r="I10" s="167"/>
      <c r="J10" s="283" t="s">
        <v>8</v>
      </c>
      <c r="K10" s="284"/>
      <c r="L10" s="285" t="e">
        <f>(SUM('Område Y'!E47:E51)/'GYF översikt'!K16)*100</f>
        <v>#DIV/0!</v>
      </c>
    </row>
    <row r="11" spans="1:13" ht="21" x14ac:dyDescent="0.5">
      <c r="A11" s="168"/>
      <c r="B11" s="283" t="s">
        <v>7</v>
      </c>
      <c r="C11" s="284"/>
      <c r="D11" s="285" t="e">
        <f>(SUM('Område X'!E52:E54,)/'GYF översikt'!C16)*100</f>
        <v>#DIV/0!</v>
      </c>
      <c r="E11" s="168"/>
      <c r="F11" s="283" t="s">
        <v>6</v>
      </c>
      <c r="G11" s="284"/>
      <c r="H11" s="285" t="e">
        <f>(SUM('Område Y'!E52:E54)/'GYF översikt'!G16)*100</f>
        <v>#DIV/0!</v>
      </c>
      <c r="I11" s="168"/>
      <c r="J11" s="283" t="s">
        <v>6</v>
      </c>
      <c r="K11" s="284"/>
      <c r="L11" s="285" t="e">
        <f>(SUM('Område Y'!E52:E54)/'GYF översikt'!K16)*100</f>
        <v>#DIV/0!</v>
      </c>
    </row>
    <row r="12" spans="1:13" ht="21.5" thickBot="1" x14ac:dyDescent="0.55000000000000004">
      <c r="A12" s="149"/>
      <c r="B12" s="287" t="s">
        <v>267</v>
      </c>
      <c r="C12" s="288"/>
      <c r="D12" s="289" t="e">
        <f>(SUM('Område X'!E55:E66)/'GYF översikt'!C16)*100</f>
        <v>#DIV/0!</v>
      </c>
      <c r="E12" s="149"/>
      <c r="F12" s="287" t="s">
        <v>267</v>
      </c>
      <c r="G12" s="288"/>
      <c r="H12" s="289" t="e">
        <f>(SUM('Område Y'!E55:E66)/'GYF översikt'!G16)*100</f>
        <v>#DIV/0!</v>
      </c>
      <c r="I12" s="149"/>
      <c r="J12" s="287" t="s">
        <v>267</v>
      </c>
      <c r="K12" s="288"/>
      <c r="L12" s="289" t="e">
        <f>(SUM('Område Y'!E55:E66)/'GYF översikt'!K16)*100</f>
        <v>#DIV/0!</v>
      </c>
    </row>
    <row r="13" spans="1:13" ht="21.5" thickBot="1" x14ac:dyDescent="0.55000000000000004">
      <c r="B13" s="156" t="s">
        <v>10</v>
      </c>
      <c r="C13" s="169"/>
      <c r="D13" s="171"/>
      <c r="F13" s="156" t="s">
        <v>10</v>
      </c>
      <c r="G13" s="169"/>
      <c r="H13" s="172"/>
      <c r="J13" s="156" t="s">
        <v>10</v>
      </c>
      <c r="K13" s="169"/>
      <c r="L13"/>
    </row>
    <row r="14" spans="1:13" s="157" customFormat="1" ht="21" x14ac:dyDescent="0.5">
      <c r="B14" s="280" t="s">
        <v>268</v>
      </c>
      <c r="C14" s="230">
        <v>0</v>
      </c>
      <c r="D14" s="290"/>
      <c r="F14" s="280" t="s">
        <v>268</v>
      </c>
      <c r="G14" s="230">
        <v>0</v>
      </c>
      <c r="H14" s="297"/>
      <c r="I14" s="158"/>
      <c r="J14" s="280" t="s">
        <v>268</v>
      </c>
      <c r="K14" s="230">
        <v>0</v>
      </c>
      <c r="L14" s="297"/>
    </row>
    <row r="15" spans="1:13" s="157" customFormat="1" ht="21" x14ac:dyDescent="0.5">
      <c r="B15" s="283" t="s">
        <v>11</v>
      </c>
      <c r="C15" s="291">
        <f>SUM('Område X'!E7:E22)</f>
        <v>0</v>
      </c>
      <c r="D15" s="292" t="e">
        <f>C15/C17*100</f>
        <v>#DIV/0!</v>
      </c>
      <c r="F15" s="283" t="s">
        <v>11</v>
      </c>
      <c r="G15" s="291">
        <f>SUM('Område Y'!E7:E22,)</f>
        <v>0</v>
      </c>
      <c r="H15" s="292" t="e">
        <f>G15/G17*100</f>
        <v>#DIV/0!</v>
      </c>
      <c r="J15" s="283" t="s">
        <v>11</v>
      </c>
      <c r="K15" s="291">
        <f>SUM('Område Z'!E7:E22,)</f>
        <v>0</v>
      </c>
      <c r="L15" s="292" t="e">
        <f>K15/K17*100</f>
        <v>#DIV/0!</v>
      </c>
    </row>
    <row r="16" spans="1:13" s="157" customFormat="1" ht="21" x14ac:dyDescent="0.5">
      <c r="B16" s="283" t="s">
        <v>12</v>
      </c>
      <c r="C16" s="291">
        <f>SUM('Område X'!E24:E66,)</f>
        <v>0</v>
      </c>
      <c r="D16" s="293" t="e">
        <f>C16/C17*100</f>
        <v>#DIV/0!</v>
      </c>
      <c r="F16" s="283" t="s">
        <v>12</v>
      </c>
      <c r="G16" s="291">
        <f>SUM('Område Y'!E24:E66,)</f>
        <v>0</v>
      </c>
      <c r="H16" s="293" t="e">
        <f>G16/G17*100</f>
        <v>#DIV/0!</v>
      </c>
      <c r="I16" s="158"/>
      <c r="J16" s="283" t="s">
        <v>12</v>
      </c>
      <c r="K16" s="291">
        <f>SUM('Område Z'!E24:E66,)</f>
        <v>0</v>
      </c>
      <c r="L16" s="293" t="e">
        <f>K16/K17*100</f>
        <v>#DIV/0!</v>
      </c>
    </row>
    <row r="17" spans="2:12" s="157" customFormat="1" ht="21.5" thickBot="1" x14ac:dyDescent="0.55000000000000004">
      <c r="B17" s="294" t="s">
        <v>13</v>
      </c>
      <c r="C17" s="295">
        <f>C15+C16</f>
        <v>0</v>
      </c>
      <c r="D17" s="296"/>
      <c r="F17" s="294" t="s">
        <v>14</v>
      </c>
      <c r="G17" s="295">
        <f>G15+G16</f>
        <v>0</v>
      </c>
      <c r="H17" s="296"/>
      <c r="I17" s="158"/>
      <c r="J17" s="294" t="s">
        <v>14</v>
      </c>
      <c r="K17" s="295">
        <f>K15+K16</f>
        <v>0</v>
      </c>
      <c r="L17" s="296"/>
    </row>
    <row r="18" spans="2:12" ht="37.5" customHeight="1" thickBot="1" x14ac:dyDescent="0.65">
      <c r="B18" s="154"/>
      <c r="C18" s="163"/>
      <c r="F18" s="154"/>
      <c r="G18" s="163"/>
      <c r="H18" s="163"/>
      <c r="J18" s="154"/>
      <c r="K18" s="163"/>
    </row>
    <row r="19" spans="2:12" ht="26.5" customHeight="1" thickBot="1" x14ac:dyDescent="0.65">
      <c r="B19" s="154" t="s">
        <v>266</v>
      </c>
      <c r="D19" s="173" t="e">
        <f>C17/C14</f>
        <v>#DIV/0!</v>
      </c>
      <c r="F19" s="154" t="s">
        <v>266</v>
      </c>
      <c r="H19" s="173" t="e">
        <f>G17/G14</f>
        <v>#DIV/0!</v>
      </c>
      <c r="J19" s="154" t="s">
        <v>266</v>
      </c>
      <c r="L19" s="173" t="e">
        <f>K17/K14</f>
        <v>#DIV/0!</v>
      </c>
    </row>
    <row r="20" spans="2:12" ht="39" customHeight="1" thickBot="1" x14ac:dyDescent="0.4"/>
    <row r="21" spans="2:12" ht="29" thickBot="1" x14ac:dyDescent="0.7">
      <c r="B21" s="279" t="s">
        <v>264</v>
      </c>
      <c r="C21" s="279"/>
      <c r="D21" s="279"/>
      <c r="E21" s="279"/>
      <c r="G21" s="154" t="s">
        <v>265</v>
      </c>
      <c r="H21" s="174" t="e">
        <f>(C17+G17+K17)/(C14+G14+K14)</f>
        <v>#DIV/0!</v>
      </c>
    </row>
    <row r="22" spans="2:12" ht="44.5" customHeight="1" x14ac:dyDescent="0.35">
      <c r="C22" s="147"/>
    </row>
    <row r="23" spans="2:12" ht="13.5" customHeight="1" x14ac:dyDescent="0.7">
      <c r="D23" s="170"/>
      <c r="E23" s="278"/>
      <c r="F23" s="278"/>
      <c r="G23" s="278"/>
      <c r="H23" s="278"/>
      <c r="I23" s="278"/>
    </row>
  </sheetData>
  <mergeCells count="1">
    <mergeCell ref="B21:E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5"/>
  <sheetViews>
    <sheetView zoomScale="90" zoomScaleNormal="90" workbookViewId="0">
      <pane xSplit="1" topLeftCell="B1" activePane="topRight" state="frozen"/>
      <selection pane="topRight" activeCell="C17" sqref="C17"/>
    </sheetView>
  </sheetViews>
  <sheetFormatPr defaultColWidth="9.1796875" defaultRowHeight="14.5" x14ac:dyDescent="0.35"/>
  <cols>
    <col min="1" max="1" width="10" style="55" customWidth="1"/>
    <col min="2" max="2" width="62" customWidth="1"/>
    <col min="3" max="3" width="107.81640625" style="4" customWidth="1"/>
    <col min="4" max="4" width="15.1796875" style="5" customWidth="1"/>
    <col min="5" max="5" width="17" style="5" customWidth="1"/>
    <col min="6" max="6" width="55.36328125" style="132" customWidth="1"/>
    <col min="11" max="11" width="60.453125" bestFit="1" customWidth="1"/>
    <col min="12" max="12" width="181.1796875" bestFit="1" customWidth="1"/>
  </cols>
  <sheetData>
    <row r="1" spans="1:6" s="60" customFormat="1" ht="27" thickTop="1" thickBot="1" x14ac:dyDescent="0.4">
      <c r="A1" s="124"/>
      <c r="B1" s="124" t="s">
        <v>15</v>
      </c>
      <c r="C1" s="124" t="s">
        <v>16</v>
      </c>
      <c r="D1" s="125" t="s">
        <v>17</v>
      </c>
      <c r="E1" s="125" t="s">
        <v>18</v>
      </c>
      <c r="F1" s="125" t="s">
        <v>19</v>
      </c>
    </row>
    <row r="2" spans="1:6" ht="29" thickTop="1" x14ac:dyDescent="0.35">
      <c r="A2" s="56" t="s">
        <v>20</v>
      </c>
      <c r="B2" s="57" t="s">
        <v>21</v>
      </c>
      <c r="C2" s="57" t="s">
        <v>22</v>
      </c>
      <c r="D2" s="58"/>
      <c r="E2" s="59"/>
      <c r="F2" s="57"/>
    </row>
    <row r="3" spans="1:6" ht="29" x14ac:dyDescent="0.35">
      <c r="A3" s="47" t="s">
        <v>23</v>
      </c>
      <c r="B3" s="15" t="s">
        <v>24</v>
      </c>
      <c r="C3" s="15" t="s">
        <v>25</v>
      </c>
      <c r="D3" s="18"/>
      <c r="E3" s="17"/>
      <c r="F3" s="15"/>
    </row>
    <row r="4" spans="1:6" ht="53.25" customHeight="1" x14ac:dyDescent="0.35">
      <c r="A4" s="47" t="s">
        <v>26</v>
      </c>
      <c r="B4" s="15" t="s">
        <v>27</v>
      </c>
      <c r="C4" s="15" t="s">
        <v>28</v>
      </c>
      <c r="D4" s="18"/>
      <c r="E4" s="17"/>
      <c r="F4" s="15"/>
    </row>
    <row r="5" spans="1:6" ht="43.5" x14ac:dyDescent="0.35">
      <c r="A5" s="48" t="s">
        <v>29</v>
      </c>
      <c r="B5" s="19" t="s">
        <v>30</v>
      </c>
      <c r="C5" s="19" t="s">
        <v>31</v>
      </c>
      <c r="D5" s="19"/>
      <c r="E5" s="20"/>
      <c r="F5" s="19"/>
    </row>
    <row r="6" spans="1:6" ht="15" thickBot="1" x14ac:dyDescent="0.4">
      <c r="A6" s="126"/>
      <c r="B6" s="127"/>
      <c r="C6" s="128"/>
      <c r="D6" s="129"/>
      <c r="E6" s="129"/>
      <c r="F6" s="131"/>
    </row>
    <row r="7" spans="1:6" s="65" customFormat="1" ht="53" thickTop="1" thickBot="1" x14ac:dyDescent="0.35">
      <c r="A7" s="122"/>
      <c r="B7" s="122" t="s">
        <v>32</v>
      </c>
      <c r="C7" s="122" t="s">
        <v>16</v>
      </c>
      <c r="D7" s="123" t="s">
        <v>17</v>
      </c>
      <c r="E7" s="123" t="s">
        <v>18</v>
      </c>
      <c r="F7" s="123" t="s">
        <v>19</v>
      </c>
    </row>
    <row r="8" spans="1:6" ht="82.25" customHeight="1" thickTop="1" x14ac:dyDescent="0.35">
      <c r="A8" s="61" t="s">
        <v>33</v>
      </c>
      <c r="B8" s="62" t="s">
        <v>34</v>
      </c>
      <c r="C8" s="63" t="s">
        <v>35</v>
      </c>
      <c r="D8" s="64">
        <v>2</v>
      </c>
      <c r="E8" s="64" t="s">
        <v>36</v>
      </c>
      <c r="F8" s="63" t="s">
        <v>37</v>
      </c>
    </row>
    <row r="9" spans="1:6" ht="52.25" customHeight="1" x14ac:dyDescent="0.35">
      <c r="A9" s="61" t="s">
        <v>38</v>
      </c>
      <c r="B9" s="62" t="s">
        <v>39</v>
      </c>
      <c r="C9" s="63" t="s">
        <v>40</v>
      </c>
      <c r="D9" s="64">
        <v>0.8</v>
      </c>
      <c r="E9" s="64" t="s">
        <v>36</v>
      </c>
      <c r="F9" s="63" t="s">
        <v>41</v>
      </c>
    </row>
    <row r="10" spans="1:6" ht="77.5" customHeight="1" x14ac:dyDescent="0.35">
      <c r="A10" s="49" t="s">
        <v>42</v>
      </c>
      <c r="B10" s="24" t="s">
        <v>43</v>
      </c>
      <c r="C10" s="22" t="s">
        <v>44</v>
      </c>
      <c r="D10" s="23">
        <v>0.8</v>
      </c>
      <c r="E10" s="23" t="s">
        <v>36</v>
      </c>
      <c r="F10" s="22" t="s">
        <v>45</v>
      </c>
    </row>
    <row r="11" spans="1:6" ht="47.25" customHeight="1" x14ac:dyDescent="0.35">
      <c r="A11" s="49" t="s">
        <v>46</v>
      </c>
      <c r="B11" s="21" t="s">
        <v>47</v>
      </c>
      <c r="C11" s="22" t="s">
        <v>48</v>
      </c>
      <c r="D11" s="23">
        <v>0.6</v>
      </c>
      <c r="E11" s="23" t="s">
        <v>36</v>
      </c>
      <c r="F11" s="22" t="s">
        <v>49</v>
      </c>
    </row>
    <row r="12" spans="1:6" ht="70.25" customHeight="1" x14ac:dyDescent="0.35">
      <c r="A12" s="49" t="s">
        <v>50</v>
      </c>
      <c r="B12" s="25" t="s">
        <v>51</v>
      </c>
      <c r="C12" s="22" t="s">
        <v>52</v>
      </c>
      <c r="D12" s="23">
        <v>3</v>
      </c>
      <c r="E12" s="23" t="s">
        <v>53</v>
      </c>
      <c r="F12" s="22" t="s">
        <v>54</v>
      </c>
    </row>
    <row r="13" spans="1:6" ht="76.5" customHeight="1" x14ac:dyDescent="0.35">
      <c r="A13" s="49" t="s">
        <v>55</v>
      </c>
      <c r="B13" s="21" t="s">
        <v>56</v>
      </c>
      <c r="C13" s="22" t="s">
        <v>57</v>
      </c>
      <c r="D13" s="23">
        <v>0.7</v>
      </c>
      <c r="E13" s="23" t="s">
        <v>36</v>
      </c>
      <c r="F13" s="22" t="s">
        <v>58</v>
      </c>
    </row>
    <row r="14" spans="1:6" ht="77" customHeight="1" x14ac:dyDescent="0.35">
      <c r="A14" s="49" t="s">
        <v>59</v>
      </c>
      <c r="B14" s="21" t="s">
        <v>60</v>
      </c>
      <c r="C14" s="22" t="s">
        <v>61</v>
      </c>
      <c r="D14" s="23">
        <v>0.4</v>
      </c>
      <c r="E14" s="23" t="s">
        <v>36</v>
      </c>
      <c r="F14" s="22" t="s">
        <v>62</v>
      </c>
    </row>
    <row r="15" spans="1:6" ht="79.25" customHeight="1" x14ac:dyDescent="0.35">
      <c r="A15" s="49" t="s">
        <v>63</v>
      </c>
      <c r="B15" s="21" t="s">
        <v>64</v>
      </c>
      <c r="C15" s="22" t="s">
        <v>65</v>
      </c>
      <c r="D15" s="23">
        <v>0.4</v>
      </c>
      <c r="E15" s="23" t="s">
        <v>36</v>
      </c>
      <c r="F15" s="22" t="s">
        <v>66</v>
      </c>
    </row>
    <row r="16" spans="1:6" ht="29" x14ac:dyDescent="0.35">
      <c r="A16" s="49" t="s">
        <v>67</v>
      </c>
      <c r="B16" s="21" t="s">
        <v>68</v>
      </c>
      <c r="C16" s="22" t="s">
        <v>69</v>
      </c>
      <c r="D16" s="23">
        <v>0.2</v>
      </c>
      <c r="E16" s="23" t="s">
        <v>36</v>
      </c>
      <c r="F16" s="22" t="s">
        <v>70</v>
      </c>
    </row>
    <row r="17" spans="1:6" ht="50.25" customHeight="1" thickBot="1" x14ac:dyDescent="0.4">
      <c r="A17" s="66" t="s">
        <v>71</v>
      </c>
      <c r="B17" s="67" t="s">
        <v>72</v>
      </c>
      <c r="C17" s="68" t="s">
        <v>73</v>
      </c>
      <c r="D17" s="69">
        <v>1</v>
      </c>
      <c r="E17" s="69" t="s">
        <v>53</v>
      </c>
      <c r="F17" s="68" t="s">
        <v>74</v>
      </c>
    </row>
    <row r="18" spans="1:6" ht="66" customHeight="1" thickTop="1" thickBot="1" x14ac:dyDescent="0.4">
      <c r="A18" s="74"/>
      <c r="B18" s="74" t="s">
        <v>75</v>
      </c>
      <c r="C18" s="74" t="s">
        <v>16</v>
      </c>
      <c r="D18" s="121" t="s">
        <v>17</v>
      </c>
      <c r="E18" s="121" t="s">
        <v>18</v>
      </c>
      <c r="F18" s="121" t="s">
        <v>19</v>
      </c>
    </row>
    <row r="19" spans="1:6" ht="95.25" customHeight="1" thickTop="1" x14ac:dyDescent="0.35">
      <c r="A19" s="70" t="s">
        <v>76</v>
      </c>
      <c r="B19" s="71" t="s">
        <v>77</v>
      </c>
      <c r="C19" s="72" t="s">
        <v>78</v>
      </c>
      <c r="D19" s="73">
        <v>0.7</v>
      </c>
      <c r="E19" s="73" t="s">
        <v>36</v>
      </c>
      <c r="F19" s="72" t="s">
        <v>79</v>
      </c>
    </row>
    <row r="20" spans="1:6" ht="74.25" customHeight="1" x14ac:dyDescent="0.35">
      <c r="A20" s="50" t="s">
        <v>80</v>
      </c>
      <c r="B20" s="26" t="s">
        <v>81</v>
      </c>
      <c r="C20" s="27" t="s">
        <v>82</v>
      </c>
      <c r="D20" s="28">
        <v>0.5</v>
      </c>
      <c r="E20" s="28" t="s">
        <v>36</v>
      </c>
      <c r="F20" s="27" t="s">
        <v>83</v>
      </c>
    </row>
    <row r="21" spans="1:6" ht="88.5" customHeight="1" x14ac:dyDescent="0.35">
      <c r="A21" s="50" t="s">
        <v>84</v>
      </c>
      <c r="B21" s="26" t="s">
        <v>85</v>
      </c>
      <c r="C21" s="27" t="s">
        <v>86</v>
      </c>
      <c r="D21" s="28">
        <v>0.5</v>
      </c>
      <c r="E21" s="28" t="s">
        <v>36</v>
      </c>
      <c r="F21" s="27" t="s">
        <v>87</v>
      </c>
    </row>
    <row r="22" spans="1:6" ht="60.75" customHeight="1" x14ac:dyDescent="0.35">
      <c r="A22" s="50" t="s">
        <v>88</v>
      </c>
      <c r="B22" s="26" t="s">
        <v>89</v>
      </c>
      <c r="C22" s="27" t="s">
        <v>90</v>
      </c>
      <c r="D22" s="28">
        <v>0.3</v>
      </c>
      <c r="E22" s="28" t="s">
        <v>91</v>
      </c>
      <c r="F22" s="27" t="s">
        <v>92</v>
      </c>
    </row>
    <row r="23" spans="1:6" ht="152.25" customHeight="1" x14ac:dyDescent="0.35">
      <c r="A23" s="50" t="s">
        <v>93</v>
      </c>
      <c r="B23" s="26" t="s">
        <v>94</v>
      </c>
      <c r="C23" s="27" t="s">
        <v>95</v>
      </c>
      <c r="D23" s="28">
        <v>1</v>
      </c>
      <c r="E23" s="28" t="s">
        <v>36</v>
      </c>
      <c r="F23" s="27"/>
    </row>
    <row r="24" spans="1:6" ht="80.25" customHeight="1" x14ac:dyDescent="0.35">
      <c r="A24" s="50" t="s">
        <v>96</v>
      </c>
      <c r="B24" s="26" t="s">
        <v>97</v>
      </c>
      <c r="C24" s="27" t="s">
        <v>98</v>
      </c>
      <c r="D24" s="28">
        <v>0.2</v>
      </c>
      <c r="E24" s="28" t="s">
        <v>36</v>
      </c>
      <c r="F24" s="27" t="s">
        <v>99</v>
      </c>
    </row>
    <row r="25" spans="1:6" ht="76.25" customHeight="1" thickBot="1" x14ac:dyDescent="0.4">
      <c r="A25" s="75" t="s">
        <v>100</v>
      </c>
      <c r="B25" s="76" t="s">
        <v>101</v>
      </c>
      <c r="C25" s="77" t="s">
        <v>102</v>
      </c>
      <c r="D25" s="78">
        <v>0.2</v>
      </c>
      <c r="E25" s="79" t="s">
        <v>103</v>
      </c>
      <c r="F25" s="77" t="s">
        <v>104</v>
      </c>
    </row>
    <row r="26" spans="1:6" ht="53" thickTop="1" thickBot="1" x14ac:dyDescent="0.4">
      <c r="A26" s="84"/>
      <c r="B26" s="84" t="s">
        <v>105</v>
      </c>
      <c r="C26" s="84" t="s">
        <v>16</v>
      </c>
      <c r="D26" s="119" t="s">
        <v>17</v>
      </c>
      <c r="E26" s="119" t="s">
        <v>18</v>
      </c>
      <c r="F26" s="119" t="s">
        <v>19</v>
      </c>
    </row>
    <row r="27" spans="1:6" ht="61.5" customHeight="1" thickTop="1" x14ac:dyDescent="0.35">
      <c r="A27" s="80" t="s">
        <v>106</v>
      </c>
      <c r="B27" s="81" t="s">
        <v>107</v>
      </c>
      <c r="C27" s="81" t="s">
        <v>108</v>
      </c>
      <c r="D27" s="82">
        <v>0.7</v>
      </c>
      <c r="E27" s="83" t="s">
        <v>36</v>
      </c>
      <c r="F27" s="81" t="s">
        <v>109</v>
      </c>
    </row>
    <row r="28" spans="1:6" ht="50.25" customHeight="1" x14ac:dyDescent="0.35">
      <c r="A28" s="51" t="s">
        <v>110</v>
      </c>
      <c r="B28" s="29" t="s">
        <v>111</v>
      </c>
      <c r="C28" s="30" t="s">
        <v>112</v>
      </c>
      <c r="D28" s="32">
        <v>0.5</v>
      </c>
      <c r="E28" s="32" t="s">
        <v>36</v>
      </c>
      <c r="F28" s="30" t="s">
        <v>113</v>
      </c>
    </row>
    <row r="29" spans="1:6" ht="32.25" customHeight="1" x14ac:dyDescent="0.35">
      <c r="A29" s="51" t="s">
        <v>114</v>
      </c>
      <c r="B29" s="29" t="s">
        <v>115</v>
      </c>
      <c r="C29" s="30" t="s">
        <v>116</v>
      </c>
      <c r="D29" s="31">
        <v>0.5</v>
      </c>
      <c r="E29" s="32" t="s">
        <v>36</v>
      </c>
      <c r="F29" s="30" t="s">
        <v>117</v>
      </c>
    </row>
    <row r="30" spans="1:6" ht="43.5" x14ac:dyDescent="0.35">
      <c r="A30" s="51" t="s">
        <v>118</v>
      </c>
      <c r="B30" s="33" t="s">
        <v>119</v>
      </c>
      <c r="C30" s="30" t="s">
        <v>120</v>
      </c>
      <c r="D30" s="31">
        <v>0.7</v>
      </c>
      <c r="E30" s="32" t="s">
        <v>121</v>
      </c>
      <c r="F30" s="30" t="s">
        <v>122</v>
      </c>
    </row>
    <row r="31" spans="1:6" ht="75.75" customHeight="1" x14ac:dyDescent="0.35">
      <c r="A31" s="51" t="s">
        <v>123</v>
      </c>
      <c r="B31" s="33" t="s">
        <v>124</v>
      </c>
      <c r="C31" s="30" t="s">
        <v>125</v>
      </c>
      <c r="D31" s="31">
        <v>0.2</v>
      </c>
      <c r="E31" s="32" t="s">
        <v>121</v>
      </c>
      <c r="F31" s="30" t="s">
        <v>126</v>
      </c>
    </row>
    <row r="32" spans="1:6" ht="29.5" thickBot="1" x14ac:dyDescent="0.4">
      <c r="A32" s="86" t="s">
        <v>127</v>
      </c>
      <c r="B32" s="87" t="s">
        <v>128</v>
      </c>
      <c r="C32" s="88" t="s">
        <v>129</v>
      </c>
      <c r="D32" s="89">
        <v>0.2</v>
      </c>
      <c r="E32" s="90" t="s">
        <v>53</v>
      </c>
      <c r="F32" s="88" t="s">
        <v>130</v>
      </c>
    </row>
    <row r="33" spans="1:31" s="85" customFormat="1" ht="57.75" customHeight="1" thickTop="1" thickBot="1" x14ac:dyDescent="0.4">
      <c r="A33" s="97"/>
      <c r="B33" s="97" t="s">
        <v>131</v>
      </c>
      <c r="C33" s="97" t="s">
        <v>16</v>
      </c>
      <c r="D33" s="120" t="s">
        <v>17</v>
      </c>
      <c r="E33" s="120" t="s">
        <v>18</v>
      </c>
      <c r="F33" s="120" t="s">
        <v>19</v>
      </c>
    </row>
    <row r="34" spans="1:31" ht="49.5" customHeight="1" thickTop="1" x14ac:dyDescent="0.35">
      <c r="A34" s="91" t="s">
        <v>132</v>
      </c>
      <c r="B34" s="92" t="s">
        <v>133</v>
      </c>
      <c r="C34" s="93" t="s">
        <v>134</v>
      </c>
      <c r="D34" s="94">
        <v>0.6</v>
      </c>
      <c r="E34" s="95" t="s">
        <v>36</v>
      </c>
      <c r="F34" s="96" t="s">
        <v>135</v>
      </c>
    </row>
    <row r="35" spans="1:31" ht="29" x14ac:dyDescent="0.35">
      <c r="A35" s="52" t="s">
        <v>136</v>
      </c>
      <c r="B35" s="35" t="s">
        <v>137</v>
      </c>
      <c r="C35" s="35" t="s">
        <v>138</v>
      </c>
      <c r="D35" s="36">
        <v>0.4</v>
      </c>
      <c r="E35" s="37" t="s">
        <v>36</v>
      </c>
      <c r="F35" s="38" t="s">
        <v>139</v>
      </c>
    </row>
    <row r="36" spans="1:31" ht="29" x14ac:dyDescent="0.35">
      <c r="A36" s="52" t="s">
        <v>140</v>
      </c>
      <c r="B36" s="34" t="s">
        <v>141</v>
      </c>
      <c r="C36" s="39" t="s">
        <v>142</v>
      </c>
      <c r="D36" s="36">
        <v>0.2</v>
      </c>
      <c r="E36" s="37" t="s">
        <v>36</v>
      </c>
      <c r="F36" s="38" t="s">
        <v>143</v>
      </c>
    </row>
    <row r="37" spans="1:31" ht="51.5" customHeight="1" x14ac:dyDescent="0.35">
      <c r="A37" s="52" t="s">
        <v>144</v>
      </c>
      <c r="B37" s="40" t="s">
        <v>145</v>
      </c>
      <c r="C37" s="34" t="s">
        <v>146</v>
      </c>
      <c r="D37" s="36">
        <v>0.5</v>
      </c>
      <c r="E37" s="37" t="s">
        <v>36</v>
      </c>
      <c r="F37" s="38" t="s">
        <v>147</v>
      </c>
    </row>
    <row r="38" spans="1:31" ht="122" customHeight="1" thickBot="1" x14ac:dyDescent="0.4">
      <c r="A38" s="98" t="s">
        <v>148</v>
      </c>
      <c r="B38" s="99" t="s">
        <v>149</v>
      </c>
      <c r="C38" s="100" t="s">
        <v>150</v>
      </c>
      <c r="D38" s="101">
        <v>0.5</v>
      </c>
      <c r="E38" s="102" t="s">
        <v>53</v>
      </c>
      <c r="F38" s="100" t="s">
        <v>151</v>
      </c>
    </row>
    <row r="39" spans="1:31" ht="53" thickTop="1" thickBot="1" x14ac:dyDescent="0.4">
      <c r="A39" s="109"/>
      <c r="B39" s="109" t="s">
        <v>152</v>
      </c>
      <c r="C39" s="109" t="s">
        <v>16</v>
      </c>
      <c r="D39" s="118" t="s">
        <v>17</v>
      </c>
      <c r="E39" s="118" t="s">
        <v>18</v>
      </c>
      <c r="F39" s="118" t="s">
        <v>19</v>
      </c>
    </row>
    <row r="40" spans="1:31" s="1" customFormat="1" ht="80.25" customHeight="1" thickTop="1" x14ac:dyDescent="0.35">
      <c r="A40" s="103" t="s">
        <v>153</v>
      </c>
      <c r="B40" s="104" t="s">
        <v>154</v>
      </c>
      <c r="C40" s="105" t="s">
        <v>155</v>
      </c>
      <c r="D40" s="106">
        <v>1.3</v>
      </c>
      <c r="E40" s="107" t="s">
        <v>36</v>
      </c>
      <c r="F40" s="108" t="s">
        <v>156</v>
      </c>
      <c r="G40"/>
      <c r="H40"/>
      <c r="I40"/>
      <c r="J40"/>
      <c r="K40"/>
      <c r="L40"/>
      <c r="M40"/>
      <c r="N40"/>
      <c r="O40"/>
      <c r="P40"/>
      <c r="Q40"/>
      <c r="R40"/>
      <c r="S40"/>
      <c r="T40"/>
      <c r="U40"/>
      <c r="V40"/>
      <c r="W40"/>
      <c r="X40"/>
      <c r="Y40"/>
      <c r="Z40"/>
      <c r="AA40"/>
      <c r="AB40"/>
      <c r="AC40"/>
      <c r="AD40"/>
      <c r="AE40"/>
    </row>
    <row r="41" spans="1:31" ht="43.5" x14ac:dyDescent="0.35">
      <c r="A41" s="53" t="s">
        <v>157</v>
      </c>
      <c r="B41" s="44" t="s">
        <v>158</v>
      </c>
      <c r="C41" s="45" t="s">
        <v>159</v>
      </c>
      <c r="D41" s="41">
        <v>0.8</v>
      </c>
      <c r="E41" s="42" t="s">
        <v>36</v>
      </c>
      <c r="F41" s="43" t="s">
        <v>160</v>
      </c>
    </row>
    <row r="42" spans="1:31" ht="43.5" customHeight="1" thickBot="1" x14ac:dyDescent="0.4">
      <c r="A42" s="110" t="s">
        <v>161</v>
      </c>
      <c r="B42" s="111" t="s">
        <v>162</v>
      </c>
      <c r="C42" s="112" t="s">
        <v>163</v>
      </c>
      <c r="D42" s="113">
        <v>2</v>
      </c>
      <c r="E42" s="114" t="s">
        <v>53</v>
      </c>
      <c r="F42" s="112" t="s">
        <v>164</v>
      </c>
    </row>
    <row r="43" spans="1:31" ht="58.5" customHeight="1" thickTop="1" thickBot="1" x14ac:dyDescent="0.4">
      <c r="A43" s="116"/>
      <c r="B43" s="116" t="s">
        <v>165</v>
      </c>
      <c r="C43" s="116" t="s">
        <v>16</v>
      </c>
      <c r="D43" s="117" t="s">
        <v>17</v>
      </c>
      <c r="E43" s="117" t="s">
        <v>18</v>
      </c>
      <c r="F43" s="117" t="s">
        <v>19</v>
      </c>
    </row>
    <row r="44" spans="1:31" ht="76.5" customHeight="1" thickTop="1" x14ac:dyDescent="0.35">
      <c r="A44" s="115" t="s">
        <v>166</v>
      </c>
      <c r="B44" s="14" t="s">
        <v>167</v>
      </c>
      <c r="C44" s="14" t="s">
        <v>168</v>
      </c>
      <c r="D44" s="11">
        <v>1</v>
      </c>
      <c r="E44" s="12" t="s">
        <v>36</v>
      </c>
      <c r="F44" s="130" t="s">
        <v>169</v>
      </c>
    </row>
    <row r="45" spans="1:31" ht="90.75" customHeight="1" x14ac:dyDescent="0.35">
      <c r="A45" s="54" t="s">
        <v>170</v>
      </c>
      <c r="B45" s="9" t="s">
        <v>171</v>
      </c>
      <c r="C45" s="16" t="s">
        <v>172</v>
      </c>
      <c r="D45" s="10">
        <v>0.7</v>
      </c>
      <c r="E45" s="13" t="s">
        <v>36</v>
      </c>
      <c r="F45" s="9" t="s">
        <v>173</v>
      </c>
    </row>
    <row r="46" spans="1:31" s="2" customFormat="1" ht="70.5" customHeight="1" x14ac:dyDescent="0.35">
      <c r="A46" s="54" t="s">
        <v>174</v>
      </c>
      <c r="B46" s="16" t="s">
        <v>175</v>
      </c>
      <c r="C46" s="9" t="s">
        <v>176</v>
      </c>
      <c r="D46" s="10">
        <v>0.5</v>
      </c>
      <c r="E46" s="10" t="s">
        <v>36</v>
      </c>
      <c r="F46" s="9" t="s">
        <v>177</v>
      </c>
      <c r="G46" s="3"/>
      <c r="H46" s="3"/>
      <c r="I46" s="3"/>
      <c r="J46" s="3"/>
      <c r="K46" s="3"/>
      <c r="L46" s="3"/>
      <c r="M46" s="3"/>
      <c r="N46" s="3"/>
      <c r="O46" s="3"/>
      <c r="P46" s="3"/>
      <c r="Q46" s="3"/>
      <c r="R46" s="3"/>
      <c r="S46" s="3"/>
      <c r="T46" s="3"/>
      <c r="U46" s="3"/>
      <c r="V46" s="3"/>
      <c r="W46" s="3"/>
      <c r="X46" s="3"/>
      <c r="Y46" s="3"/>
      <c r="Z46" s="3"/>
      <c r="AA46" s="3"/>
      <c r="AB46" s="3"/>
      <c r="AC46" s="3"/>
      <c r="AD46" s="3"/>
      <c r="AE46" s="3"/>
    </row>
    <row r="47" spans="1:31" ht="76.5" customHeight="1" x14ac:dyDescent="0.35">
      <c r="A47" s="54" t="s">
        <v>178</v>
      </c>
      <c r="B47" s="16" t="s">
        <v>179</v>
      </c>
      <c r="C47" s="16" t="s">
        <v>180</v>
      </c>
      <c r="D47" s="10">
        <v>0.8</v>
      </c>
      <c r="E47" s="13" t="s">
        <v>36</v>
      </c>
      <c r="F47" s="9" t="s">
        <v>181</v>
      </c>
    </row>
    <row r="48" spans="1:31" ht="60.75" customHeight="1" x14ac:dyDescent="0.35">
      <c r="A48" s="54" t="s">
        <v>182</v>
      </c>
      <c r="B48" s="16" t="s">
        <v>183</v>
      </c>
      <c r="C48" s="9" t="s">
        <v>184</v>
      </c>
      <c r="D48" s="10">
        <v>3</v>
      </c>
      <c r="E48" s="10" t="s">
        <v>53</v>
      </c>
      <c r="F48" s="9" t="s">
        <v>185</v>
      </c>
    </row>
    <row r="49" spans="1:31" s="6" customFormat="1" ht="34.25" customHeight="1" x14ac:dyDescent="0.35">
      <c r="A49" s="54" t="s">
        <v>186</v>
      </c>
      <c r="B49" s="9" t="s">
        <v>187</v>
      </c>
      <c r="C49" s="9" t="s">
        <v>188</v>
      </c>
      <c r="D49" s="10">
        <v>0.5</v>
      </c>
      <c r="E49" s="10" t="s">
        <v>53</v>
      </c>
      <c r="F49" s="9" t="s">
        <v>189</v>
      </c>
      <c r="G49" s="7"/>
      <c r="H49" s="7"/>
      <c r="I49" s="7"/>
      <c r="J49" s="7"/>
      <c r="K49" s="7"/>
      <c r="L49" s="7"/>
      <c r="M49" s="7"/>
      <c r="N49" s="7"/>
      <c r="O49" s="7"/>
      <c r="P49" s="7"/>
      <c r="Q49" s="7"/>
      <c r="R49" s="7"/>
      <c r="S49" s="7"/>
      <c r="T49" s="7"/>
      <c r="U49" s="7"/>
      <c r="V49" s="7"/>
      <c r="W49" s="7"/>
      <c r="X49" s="7"/>
      <c r="Y49" s="7"/>
      <c r="Z49" s="7"/>
      <c r="AA49" s="7"/>
      <c r="AB49" s="7"/>
      <c r="AC49" s="7"/>
      <c r="AD49" s="7"/>
      <c r="AE49" s="7"/>
    </row>
    <row r="50" spans="1:31" s="1" customFormat="1" ht="94.5" customHeight="1" x14ac:dyDescent="0.35">
      <c r="A50" s="54" t="s">
        <v>190</v>
      </c>
      <c r="B50" s="9" t="s">
        <v>191</v>
      </c>
      <c r="C50" s="16" t="s">
        <v>192</v>
      </c>
      <c r="D50" s="10">
        <v>0.5</v>
      </c>
      <c r="E50" s="13" t="s">
        <v>36</v>
      </c>
      <c r="F50" s="9" t="s">
        <v>193</v>
      </c>
      <c r="G50"/>
      <c r="H50"/>
      <c r="I50"/>
      <c r="J50"/>
      <c r="K50"/>
      <c r="L50"/>
      <c r="M50"/>
      <c r="N50"/>
      <c r="O50"/>
      <c r="P50"/>
      <c r="Q50"/>
      <c r="R50"/>
      <c r="S50"/>
      <c r="T50"/>
      <c r="U50"/>
      <c r="V50"/>
      <c r="W50"/>
      <c r="X50"/>
      <c r="Y50"/>
      <c r="Z50"/>
      <c r="AA50"/>
      <c r="AB50"/>
      <c r="AC50"/>
      <c r="AD50"/>
      <c r="AE50"/>
    </row>
    <row r="51" spans="1:31" ht="63" customHeight="1" x14ac:dyDescent="0.35">
      <c r="A51" s="54" t="s">
        <v>194</v>
      </c>
      <c r="B51" s="9" t="s">
        <v>195</v>
      </c>
      <c r="C51" s="16" t="s">
        <v>196</v>
      </c>
      <c r="D51" s="10">
        <v>0.3</v>
      </c>
      <c r="E51" s="13" t="s">
        <v>36</v>
      </c>
      <c r="F51" s="9" t="s">
        <v>197</v>
      </c>
    </row>
    <row r="52" spans="1:31" s="8" customFormat="1" ht="43.5" x14ac:dyDescent="0.35">
      <c r="A52" s="54" t="s">
        <v>198</v>
      </c>
      <c r="B52" s="9" t="s">
        <v>199</v>
      </c>
      <c r="C52" s="9" t="s">
        <v>200</v>
      </c>
      <c r="D52" s="10">
        <v>0.3</v>
      </c>
      <c r="E52" s="10" t="s">
        <v>36</v>
      </c>
      <c r="F52" s="9" t="s">
        <v>201</v>
      </c>
    </row>
    <row r="53" spans="1:31" s="6" customFormat="1" ht="93.75" customHeight="1" x14ac:dyDescent="0.35">
      <c r="A53" s="54" t="s">
        <v>202</v>
      </c>
      <c r="B53" s="16" t="s">
        <v>203</v>
      </c>
      <c r="C53" s="9" t="s">
        <v>204</v>
      </c>
      <c r="D53" s="10">
        <v>0.4</v>
      </c>
      <c r="E53" s="10" t="s">
        <v>91</v>
      </c>
      <c r="F53" s="9" t="s">
        <v>205</v>
      </c>
      <c r="G53" s="7"/>
      <c r="H53" s="7"/>
      <c r="I53" s="7"/>
      <c r="J53" s="7"/>
      <c r="K53" s="7"/>
      <c r="L53" s="7"/>
      <c r="M53" s="7"/>
      <c r="N53" s="7"/>
      <c r="O53" s="7"/>
      <c r="P53" s="7"/>
      <c r="Q53" s="7"/>
      <c r="R53" s="7"/>
      <c r="S53" s="7"/>
      <c r="T53" s="7"/>
      <c r="U53" s="7"/>
      <c r="V53" s="7"/>
      <c r="W53" s="7"/>
      <c r="X53" s="7"/>
      <c r="Y53" s="7"/>
      <c r="Z53" s="7"/>
      <c r="AA53" s="7"/>
      <c r="AB53" s="7"/>
      <c r="AC53" s="7"/>
      <c r="AD53" s="7"/>
      <c r="AE53" s="7"/>
    </row>
    <row r="54" spans="1:31" ht="138.75" customHeight="1" x14ac:dyDescent="0.35">
      <c r="A54" s="54" t="s">
        <v>206</v>
      </c>
      <c r="B54" s="46" t="s">
        <v>207</v>
      </c>
      <c r="C54" s="9" t="s">
        <v>208</v>
      </c>
      <c r="D54" s="10">
        <v>0.3</v>
      </c>
      <c r="E54" s="13" t="s">
        <v>209</v>
      </c>
      <c r="F54" s="16" t="s">
        <v>210</v>
      </c>
    </row>
    <row r="55" spans="1:31" ht="72.5" customHeight="1" x14ac:dyDescent="0.35">
      <c r="A55" s="54" t="s">
        <v>211</v>
      </c>
      <c r="B55" s="46" t="s">
        <v>212</v>
      </c>
      <c r="C55" s="9" t="s">
        <v>213</v>
      </c>
      <c r="D55" s="10">
        <v>0.3</v>
      </c>
      <c r="E55" s="13" t="s">
        <v>36</v>
      </c>
      <c r="F55" s="16" t="s">
        <v>214</v>
      </c>
    </row>
  </sheetData>
  <pageMargins left="0.7" right="0.7" top="0.75" bottom="0.75" header="0.3" footer="0.3"/>
  <pageSetup paperSize="8" scale="45"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6"/>
  <sheetViews>
    <sheetView zoomScale="90" zoomScaleNormal="90" workbookViewId="0">
      <selection activeCell="B69" sqref="B69"/>
    </sheetView>
  </sheetViews>
  <sheetFormatPr defaultColWidth="8.81640625" defaultRowHeight="14.5" x14ac:dyDescent="0.35"/>
  <cols>
    <col min="1" max="1" width="6.1796875" style="134" customWidth="1"/>
    <col min="2" max="2" width="104.6328125" style="134" customWidth="1"/>
    <col min="3" max="3" width="14.453125" style="134" customWidth="1"/>
    <col min="4" max="4" width="16.36328125" style="134" customWidth="1"/>
    <col min="5" max="5" width="13.6328125" style="134" customWidth="1"/>
    <col min="6" max="6" width="15.81640625" style="134" customWidth="1"/>
    <col min="7" max="7" width="14.453125" style="134" customWidth="1"/>
    <col min="8" max="8" width="11.36328125" style="134" customWidth="1"/>
    <col min="9" max="9" width="11.1796875" style="134" customWidth="1"/>
    <col min="10" max="10" width="15.453125" style="134" customWidth="1"/>
    <col min="11" max="11" width="16.6328125" style="134" customWidth="1"/>
    <col min="12" max="12" width="16.36328125" style="134" bestFit="1" customWidth="1"/>
    <col min="13" max="13" width="15.81640625" style="134" bestFit="1" customWidth="1"/>
    <col min="14" max="14" width="7" style="134" customWidth="1"/>
    <col min="15" max="15" width="7.1796875" style="134" customWidth="1"/>
    <col min="16" max="16" width="12.36328125" style="134" bestFit="1" customWidth="1"/>
    <col min="17" max="17" width="12.453125" style="134" customWidth="1"/>
    <col min="18" max="18" width="20.6328125" style="134" customWidth="1"/>
    <col min="19" max="19" width="8.81640625" style="134"/>
    <col min="20" max="20" width="9.1796875" style="134" customWidth="1"/>
    <col min="21" max="22" width="8.81640625" style="134"/>
    <col min="23" max="23" width="11.1796875" style="134" customWidth="1"/>
    <col min="24" max="24" width="8.81640625" style="134"/>
    <col min="25" max="25" width="16.36328125" style="134" bestFit="1" customWidth="1"/>
    <col min="26" max="26" width="8.81640625" style="134"/>
    <col min="27" max="27" width="14.453125" style="134" customWidth="1"/>
    <col min="28" max="16384" width="8.81640625" style="134"/>
  </cols>
  <sheetData>
    <row r="1" spans="1:26" ht="18.5" customHeight="1" x14ac:dyDescent="0.35">
      <c r="B1" s="135" t="s">
        <v>258</v>
      </c>
    </row>
    <row r="2" spans="1:26" ht="24" customHeight="1" x14ac:dyDescent="0.6">
      <c r="B2" s="135" t="s">
        <v>259</v>
      </c>
      <c r="J2" s="209"/>
      <c r="K2" s="209"/>
      <c r="L2" s="209"/>
      <c r="M2" s="209"/>
      <c r="N2" s="209"/>
      <c r="O2" s="136"/>
      <c r="P2" s="209"/>
      <c r="Q2" s="209"/>
      <c r="R2" s="209"/>
      <c r="S2" s="209"/>
      <c r="W2" s="209"/>
      <c r="X2" s="209"/>
      <c r="Y2" s="209"/>
      <c r="Z2" s="209"/>
    </row>
    <row r="3" spans="1:26" ht="24" customHeight="1" x14ac:dyDescent="0.6">
      <c r="B3" s="135" t="s">
        <v>260</v>
      </c>
      <c r="J3" s="136"/>
      <c r="K3" s="136"/>
      <c r="L3" s="136"/>
      <c r="M3" s="136"/>
      <c r="N3" s="136"/>
      <c r="O3" s="136"/>
      <c r="P3" s="136"/>
      <c r="Q3" s="136"/>
      <c r="R3" s="136"/>
      <c r="S3" s="136"/>
      <c r="W3" s="136"/>
      <c r="X3" s="136"/>
      <c r="Y3" s="136"/>
      <c r="Z3" s="136"/>
    </row>
    <row r="4" spans="1:26" ht="24" customHeight="1" x14ac:dyDescent="0.6">
      <c r="J4" s="136"/>
      <c r="K4" s="136"/>
      <c r="L4" s="136"/>
      <c r="M4" s="136"/>
      <c r="N4" s="136"/>
      <c r="O4" s="136"/>
      <c r="P4" s="136"/>
      <c r="Q4" s="136"/>
      <c r="R4" s="136"/>
      <c r="S4" s="136"/>
      <c r="W4" s="136"/>
      <c r="X4" s="136"/>
      <c r="Y4" s="136"/>
      <c r="Z4" s="136"/>
    </row>
    <row r="5" spans="1:26" ht="21.75" customHeight="1" thickBot="1" x14ac:dyDescent="1.05">
      <c r="B5" s="137"/>
      <c r="P5" s="138"/>
      <c r="Q5" s="139"/>
      <c r="R5" s="138"/>
      <c r="S5" s="140"/>
      <c r="W5" s="138"/>
      <c r="X5" s="141"/>
      <c r="Y5" s="138"/>
      <c r="Z5" s="142"/>
    </row>
    <row r="6" spans="1:26" ht="21" customHeight="1" thickBot="1" x14ac:dyDescent="0.4">
      <c r="A6"/>
      <c r="B6" s="251" t="s">
        <v>215</v>
      </c>
      <c r="C6" s="204" t="s">
        <v>216</v>
      </c>
      <c r="D6" s="252"/>
      <c r="E6" s="198" t="s">
        <v>217</v>
      </c>
      <c r="F6" s="204" t="s">
        <v>218</v>
      </c>
      <c r="P6" s="138"/>
      <c r="Q6" s="139"/>
      <c r="R6" s="138"/>
      <c r="S6" s="140"/>
      <c r="W6" s="138"/>
      <c r="X6" s="141"/>
      <c r="Y6" s="138"/>
      <c r="Z6" s="142"/>
    </row>
    <row r="7" spans="1:26" ht="18.5" x14ac:dyDescent="0.35">
      <c r="A7" s="211" t="s">
        <v>20</v>
      </c>
      <c r="B7" s="221" t="s">
        <v>219</v>
      </c>
      <c r="C7" s="253">
        <v>0</v>
      </c>
      <c r="D7" s="199">
        <v>0</v>
      </c>
      <c r="E7" s="266">
        <f>SUM(C7)</f>
        <v>0</v>
      </c>
      <c r="F7" s="270"/>
      <c r="P7" s="138"/>
      <c r="Q7" s="139"/>
      <c r="R7" s="138"/>
      <c r="S7" s="140"/>
      <c r="W7" s="138"/>
      <c r="X7" s="141"/>
      <c r="Y7" s="138"/>
      <c r="Z7" s="142"/>
    </row>
    <row r="8" spans="1:26" ht="18.5" x14ac:dyDescent="0.35">
      <c r="A8" s="211" t="s">
        <v>20</v>
      </c>
      <c r="B8" s="222" t="s">
        <v>220</v>
      </c>
      <c r="C8" s="215">
        <v>0</v>
      </c>
      <c r="D8" s="200">
        <v>0</v>
      </c>
      <c r="E8" s="267">
        <f t="shared" ref="E8:E22" si="0">SUM(C8)</f>
        <v>0</v>
      </c>
      <c r="F8" s="269"/>
      <c r="P8" s="138"/>
      <c r="Q8" s="139"/>
      <c r="R8" s="138"/>
      <c r="S8" s="140"/>
      <c r="W8" s="138"/>
      <c r="X8" s="141"/>
      <c r="Y8" s="138"/>
      <c r="Z8" s="142"/>
    </row>
    <row r="9" spans="1:26" ht="21" customHeight="1" x14ac:dyDescent="0.35">
      <c r="A9" s="211" t="s">
        <v>20</v>
      </c>
      <c r="B9" s="222" t="s">
        <v>221</v>
      </c>
      <c r="C9" s="215">
        <v>0</v>
      </c>
      <c r="D9" s="200">
        <v>0</v>
      </c>
      <c r="E9" s="267">
        <f t="shared" si="0"/>
        <v>0</v>
      </c>
      <c r="F9" s="269"/>
      <c r="P9" s="138"/>
      <c r="Q9" s="139"/>
      <c r="R9" s="138"/>
      <c r="S9" s="140"/>
      <c r="W9" s="138"/>
      <c r="X9" s="141"/>
      <c r="Y9" s="138"/>
      <c r="Z9" s="142"/>
    </row>
    <row r="10" spans="1:26" ht="21" customHeight="1" x14ac:dyDescent="0.35">
      <c r="A10" s="211" t="s">
        <v>20</v>
      </c>
      <c r="B10" s="222" t="s">
        <v>222</v>
      </c>
      <c r="C10" s="215">
        <v>0</v>
      </c>
      <c r="D10" s="200">
        <v>0</v>
      </c>
      <c r="E10" s="267">
        <f t="shared" si="0"/>
        <v>0</v>
      </c>
      <c r="F10" s="269"/>
      <c r="P10" s="138"/>
      <c r="Q10" s="139"/>
      <c r="R10" s="138"/>
      <c r="S10" s="140"/>
      <c r="W10" s="138"/>
      <c r="X10" s="141"/>
      <c r="Y10" s="138"/>
      <c r="Z10" s="142"/>
    </row>
    <row r="11" spans="1:26" ht="21" customHeight="1" x14ac:dyDescent="0.35">
      <c r="A11" s="212" t="s">
        <v>23</v>
      </c>
      <c r="B11" s="223" t="s">
        <v>223</v>
      </c>
      <c r="C11" s="215">
        <v>0</v>
      </c>
      <c r="D11" s="200">
        <v>0</v>
      </c>
      <c r="E11" s="267">
        <f t="shared" si="0"/>
        <v>0</v>
      </c>
      <c r="F11" s="269"/>
      <c r="P11" s="138"/>
      <c r="Q11" s="139"/>
      <c r="R11" s="138"/>
      <c r="S11" s="140"/>
      <c r="W11" s="138"/>
      <c r="X11" s="141"/>
      <c r="Y11" s="138"/>
      <c r="Z11" s="142"/>
    </row>
    <row r="12" spans="1:26" ht="21" customHeight="1" x14ac:dyDescent="0.35">
      <c r="A12" s="212" t="s">
        <v>23</v>
      </c>
      <c r="B12" s="223" t="s">
        <v>224</v>
      </c>
      <c r="C12" s="215">
        <v>0</v>
      </c>
      <c r="D12" s="200">
        <v>0</v>
      </c>
      <c r="E12" s="267">
        <f t="shared" si="0"/>
        <v>0</v>
      </c>
      <c r="F12" s="269"/>
      <c r="P12" s="138"/>
      <c r="Q12" s="139"/>
      <c r="R12" s="138"/>
      <c r="S12" s="140"/>
      <c r="W12" s="138"/>
      <c r="X12" s="141"/>
      <c r="Y12" s="138"/>
      <c r="Z12" s="142"/>
    </row>
    <row r="13" spans="1:26" ht="21" customHeight="1" x14ac:dyDescent="0.35">
      <c r="A13" s="212" t="s">
        <v>23</v>
      </c>
      <c r="B13" s="223" t="s">
        <v>225</v>
      </c>
      <c r="C13" s="215">
        <v>0</v>
      </c>
      <c r="D13" s="200">
        <v>0</v>
      </c>
      <c r="E13" s="267">
        <f t="shared" si="0"/>
        <v>0</v>
      </c>
      <c r="F13" s="269"/>
      <c r="P13" s="138"/>
      <c r="Q13" s="139"/>
      <c r="R13" s="138"/>
      <c r="S13" s="140"/>
      <c r="W13" s="138"/>
      <c r="X13" s="141"/>
      <c r="Y13" s="138"/>
      <c r="Z13" s="142"/>
    </row>
    <row r="14" spans="1:26" ht="21" customHeight="1" x14ac:dyDescent="0.35">
      <c r="A14" s="212" t="s">
        <v>23</v>
      </c>
      <c r="B14" s="223" t="s">
        <v>226</v>
      </c>
      <c r="C14" s="215">
        <v>0</v>
      </c>
      <c r="D14" s="200">
        <v>0</v>
      </c>
      <c r="E14" s="267">
        <f t="shared" si="0"/>
        <v>0</v>
      </c>
      <c r="F14" s="269"/>
      <c r="P14" s="138"/>
      <c r="Q14" s="139"/>
      <c r="R14" s="138"/>
      <c r="S14" s="140"/>
      <c r="W14" s="138"/>
      <c r="X14" s="141"/>
      <c r="Y14" s="138"/>
      <c r="Z14" s="142"/>
    </row>
    <row r="15" spans="1:26" ht="21" customHeight="1" x14ac:dyDescent="0.35">
      <c r="A15" s="213" t="s">
        <v>26</v>
      </c>
      <c r="B15" s="224" t="s">
        <v>227</v>
      </c>
      <c r="C15" s="215">
        <v>0</v>
      </c>
      <c r="D15" s="200">
        <v>0</v>
      </c>
      <c r="E15" s="267">
        <f t="shared" si="0"/>
        <v>0</v>
      </c>
      <c r="F15" s="269"/>
      <c r="P15" s="138"/>
      <c r="Q15" s="139"/>
      <c r="R15" s="138"/>
      <c r="S15" s="140"/>
      <c r="W15" s="138"/>
      <c r="X15" s="141"/>
      <c r="Y15" s="138"/>
      <c r="Z15" s="142"/>
    </row>
    <row r="16" spans="1:26" ht="21" customHeight="1" x14ac:dyDescent="0.35">
      <c r="A16" s="213" t="s">
        <v>26</v>
      </c>
      <c r="B16" s="224" t="s">
        <v>228</v>
      </c>
      <c r="C16" s="215">
        <v>0</v>
      </c>
      <c r="D16" s="200">
        <v>0</v>
      </c>
      <c r="E16" s="267">
        <f t="shared" si="0"/>
        <v>0</v>
      </c>
      <c r="F16" s="269"/>
      <c r="P16" s="138"/>
      <c r="Q16" s="139"/>
      <c r="R16" s="138"/>
      <c r="S16" s="140"/>
      <c r="W16" s="138"/>
      <c r="X16" s="141"/>
      <c r="Y16" s="138"/>
      <c r="Z16" s="142"/>
    </row>
    <row r="17" spans="1:26" ht="21" customHeight="1" x14ac:dyDescent="0.35">
      <c r="A17" s="213" t="s">
        <v>26</v>
      </c>
      <c r="B17" s="224" t="s">
        <v>229</v>
      </c>
      <c r="C17" s="215">
        <v>0</v>
      </c>
      <c r="D17" s="200">
        <v>0</v>
      </c>
      <c r="E17" s="267">
        <f t="shared" si="0"/>
        <v>0</v>
      </c>
      <c r="F17" s="269"/>
      <c r="P17" s="138"/>
      <c r="Q17" s="139"/>
      <c r="R17" s="138"/>
      <c r="S17" s="140"/>
      <c r="W17" s="138"/>
      <c r="X17" s="141"/>
      <c r="Y17" s="138"/>
      <c r="Z17" s="142"/>
    </row>
    <row r="18" spans="1:26" ht="21" customHeight="1" x14ac:dyDescent="0.35">
      <c r="A18" s="213" t="s">
        <v>26</v>
      </c>
      <c r="B18" s="224" t="s">
        <v>230</v>
      </c>
      <c r="C18" s="215">
        <v>0</v>
      </c>
      <c r="D18" s="200">
        <v>0</v>
      </c>
      <c r="E18" s="267">
        <f t="shared" si="0"/>
        <v>0</v>
      </c>
      <c r="F18" s="269"/>
      <c r="P18" s="138"/>
      <c r="Q18" s="139"/>
      <c r="R18" s="138"/>
      <c r="S18" s="140"/>
      <c r="W18" s="138"/>
      <c r="X18" s="141"/>
      <c r="Y18" s="138"/>
      <c r="Z18" s="142"/>
    </row>
    <row r="19" spans="1:26" ht="21" customHeight="1" x14ac:dyDescent="0.35">
      <c r="A19" s="214" t="s">
        <v>29</v>
      </c>
      <c r="B19" s="225" t="s">
        <v>231</v>
      </c>
      <c r="C19" s="215">
        <v>0</v>
      </c>
      <c r="D19" s="200">
        <v>0</v>
      </c>
      <c r="E19" s="267">
        <f t="shared" si="0"/>
        <v>0</v>
      </c>
      <c r="F19" s="269"/>
      <c r="P19" s="138"/>
      <c r="Q19" s="139"/>
      <c r="R19" s="138"/>
      <c r="S19" s="140"/>
      <c r="W19" s="138"/>
      <c r="X19" s="141"/>
      <c r="Y19" s="138"/>
      <c r="Z19" s="142"/>
    </row>
    <row r="20" spans="1:26" ht="21" customHeight="1" x14ac:dyDescent="0.35">
      <c r="A20" s="214" t="s">
        <v>29</v>
      </c>
      <c r="B20" s="225" t="s">
        <v>232</v>
      </c>
      <c r="C20" s="215">
        <v>0</v>
      </c>
      <c r="D20" s="200">
        <v>0</v>
      </c>
      <c r="E20" s="267">
        <f t="shared" si="0"/>
        <v>0</v>
      </c>
      <c r="F20" s="269"/>
      <c r="P20" s="138"/>
      <c r="Q20" s="139"/>
      <c r="R20" s="138"/>
      <c r="S20" s="140"/>
      <c r="W20" s="138"/>
      <c r="X20" s="141"/>
      <c r="Y20" s="138"/>
      <c r="Z20" s="142"/>
    </row>
    <row r="21" spans="1:26" ht="21" customHeight="1" x14ac:dyDescent="0.35">
      <c r="A21" s="214" t="s">
        <v>29</v>
      </c>
      <c r="B21" s="225" t="s">
        <v>233</v>
      </c>
      <c r="C21" s="215">
        <v>0</v>
      </c>
      <c r="D21" s="200">
        <v>0</v>
      </c>
      <c r="E21" s="267">
        <f t="shared" si="0"/>
        <v>0</v>
      </c>
      <c r="F21" s="269"/>
      <c r="P21" s="138"/>
      <c r="Q21" s="139"/>
      <c r="R21" s="138"/>
      <c r="S21" s="140"/>
      <c r="W21" s="138"/>
      <c r="X21" s="141"/>
      <c r="Y21" s="138"/>
      <c r="Z21" s="142"/>
    </row>
    <row r="22" spans="1:26" ht="21" customHeight="1" thickBot="1" x14ac:dyDescent="0.4">
      <c r="A22" s="214" t="s">
        <v>29</v>
      </c>
      <c r="B22" s="226" t="s">
        <v>234</v>
      </c>
      <c r="C22" s="215">
        <v>0</v>
      </c>
      <c r="D22" s="200">
        <v>0</v>
      </c>
      <c r="E22" s="267">
        <f t="shared" si="0"/>
        <v>0</v>
      </c>
      <c r="F22" s="269"/>
      <c r="P22" s="138"/>
      <c r="Q22" s="139"/>
      <c r="R22" s="138"/>
      <c r="S22" s="140"/>
      <c r="W22" s="138"/>
      <c r="X22" s="141"/>
      <c r="Y22" s="138"/>
      <c r="Z22" s="142"/>
    </row>
    <row r="23" spans="1:26" ht="21.5" customHeight="1" thickBot="1" x14ac:dyDescent="0.4">
      <c r="A23"/>
      <c r="B23" s="216" t="s">
        <v>235</v>
      </c>
      <c r="C23" s="255" t="s">
        <v>216</v>
      </c>
      <c r="D23" s="201" t="s">
        <v>236</v>
      </c>
      <c r="E23" s="268" t="s">
        <v>237</v>
      </c>
      <c r="F23" s="204" t="s">
        <v>218</v>
      </c>
      <c r="P23" s="143"/>
      <c r="Q23" s="144"/>
      <c r="S23" s="145"/>
      <c r="Y23" s="146"/>
      <c r="Z23" s="147"/>
    </row>
    <row r="24" spans="1:26" ht="16" customHeight="1" x14ac:dyDescent="0.35">
      <c r="A24" s="175" t="s">
        <v>33</v>
      </c>
      <c r="B24" s="228" t="s">
        <v>34</v>
      </c>
      <c r="C24" s="254">
        <v>0</v>
      </c>
      <c r="D24" s="203">
        <v>2</v>
      </c>
      <c r="E24" s="262">
        <f>D24*C24</f>
        <v>0</v>
      </c>
      <c r="F24" s="264"/>
      <c r="P24" s="143"/>
      <c r="Q24" s="144"/>
      <c r="S24" s="145"/>
      <c r="Y24" s="146"/>
      <c r="Z24" s="147"/>
    </row>
    <row r="25" spans="1:26" ht="16" customHeight="1" x14ac:dyDescent="0.35">
      <c r="A25" s="175" t="s">
        <v>38</v>
      </c>
      <c r="B25" s="176" t="s">
        <v>238</v>
      </c>
      <c r="C25" s="227">
        <v>0</v>
      </c>
      <c r="D25" s="203">
        <v>0.8</v>
      </c>
      <c r="E25" s="263">
        <f t="shared" ref="E25:E66" si="1">D25*C25</f>
        <v>0</v>
      </c>
      <c r="F25" s="265"/>
      <c r="P25" s="143"/>
      <c r="Q25" s="144"/>
      <c r="S25" s="145"/>
      <c r="Y25" s="146"/>
      <c r="Z25" s="147"/>
    </row>
    <row r="26" spans="1:26" ht="16" customHeight="1" x14ac:dyDescent="0.35">
      <c r="A26" s="175" t="s">
        <v>42</v>
      </c>
      <c r="B26" s="176" t="s">
        <v>43</v>
      </c>
      <c r="C26" s="227">
        <v>0</v>
      </c>
      <c r="D26" s="203">
        <v>0.8</v>
      </c>
      <c r="E26" s="263">
        <f t="shared" si="1"/>
        <v>0</v>
      </c>
      <c r="F26" s="265"/>
      <c r="P26" s="143"/>
      <c r="Q26" s="144"/>
      <c r="S26" s="145"/>
      <c r="Y26" s="146"/>
      <c r="Z26" s="147"/>
    </row>
    <row r="27" spans="1:26" ht="16" customHeight="1" x14ac:dyDescent="0.35">
      <c r="A27" s="175" t="s">
        <v>46</v>
      </c>
      <c r="B27" s="177" t="s">
        <v>47</v>
      </c>
      <c r="C27" s="227">
        <v>0</v>
      </c>
      <c r="D27" s="203">
        <v>0.6</v>
      </c>
      <c r="E27" s="263">
        <f t="shared" si="1"/>
        <v>0</v>
      </c>
      <c r="F27" s="265"/>
      <c r="P27" s="143"/>
      <c r="Q27" s="144"/>
      <c r="S27" s="145"/>
      <c r="Y27" s="146"/>
      <c r="Z27" s="147"/>
    </row>
    <row r="28" spans="1:26" ht="16" customHeight="1" x14ac:dyDescent="0.35">
      <c r="A28" s="175" t="s">
        <v>50</v>
      </c>
      <c r="B28" s="177" t="s">
        <v>239</v>
      </c>
      <c r="C28" s="227">
        <v>0</v>
      </c>
      <c r="D28" s="203">
        <v>3</v>
      </c>
      <c r="E28" s="263">
        <f t="shared" si="1"/>
        <v>0</v>
      </c>
      <c r="F28" s="265"/>
      <c r="P28" s="143"/>
      <c r="Q28" s="144"/>
      <c r="S28" s="145"/>
      <c r="Y28" s="146"/>
      <c r="Z28" s="147"/>
    </row>
    <row r="29" spans="1:26" ht="16" customHeight="1" x14ac:dyDescent="0.35">
      <c r="A29" s="175" t="s">
        <v>55</v>
      </c>
      <c r="B29" s="177" t="s">
        <v>56</v>
      </c>
      <c r="C29" s="227">
        <v>0</v>
      </c>
      <c r="D29" s="203">
        <v>0.7</v>
      </c>
      <c r="E29" s="263">
        <f t="shared" si="1"/>
        <v>0</v>
      </c>
      <c r="F29" s="265"/>
      <c r="P29" s="143"/>
      <c r="Q29" s="144"/>
      <c r="S29" s="145"/>
      <c r="Y29" s="146"/>
      <c r="Z29" s="147"/>
    </row>
    <row r="30" spans="1:26" ht="16" customHeight="1" x14ac:dyDescent="0.35">
      <c r="A30" s="175" t="s">
        <v>59</v>
      </c>
      <c r="B30" s="177" t="s">
        <v>60</v>
      </c>
      <c r="C30" s="227">
        <v>0</v>
      </c>
      <c r="D30" s="203">
        <v>0.4</v>
      </c>
      <c r="E30" s="263">
        <f t="shared" si="1"/>
        <v>0</v>
      </c>
      <c r="F30" s="265"/>
      <c r="P30" s="143"/>
      <c r="Q30" s="144"/>
      <c r="S30" s="145"/>
      <c r="Y30" s="146"/>
      <c r="Z30" s="147"/>
    </row>
    <row r="31" spans="1:26" ht="16" customHeight="1" x14ac:dyDescent="0.35">
      <c r="A31" s="175" t="s">
        <v>63</v>
      </c>
      <c r="B31" s="177" t="s">
        <v>64</v>
      </c>
      <c r="C31" s="227">
        <v>0</v>
      </c>
      <c r="D31" s="203">
        <v>0.4</v>
      </c>
      <c r="E31" s="263">
        <f t="shared" si="1"/>
        <v>0</v>
      </c>
      <c r="F31" s="265"/>
      <c r="P31" s="143"/>
      <c r="Q31" s="144"/>
      <c r="S31" s="145"/>
      <c r="Y31" s="146"/>
      <c r="Z31" s="147"/>
    </row>
    <row r="32" spans="1:26" ht="16" customHeight="1" x14ac:dyDescent="0.35">
      <c r="A32" s="175" t="s">
        <v>67</v>
      </c>
      <c r="B32" s="177" t="s">
        <v>68</v>
      </c>
      <c r="C32" s="227">
        <v>0</v>
      </c>
      <c r="D32" s="203">
        <v>0.2</v>
      </c>
      <c r="E32" s="263">
        <f t="shared" si="1"/>
        <v>0</v>
      </c>
      <c r="F32" s="265"/>
      <c r="P32" s="143"/>
      <c r="Q32" s="144"/>
      <c r="S32" s="145"/>
      <c r="Y32" s="146"/>
      <c r="Z32" s="147"/>
    </row>
    <row r="33" spans="1:26" ht="16" customHeight="1" x14ac:dyDescent="0.35">
      <c r="A33" s="175" t="s">
        <v>71</v>
      </c>
      <c r="B33" s="177" t="s">
        <v>240</v>
      </c>
      <c r="C33" s="227">
        <v>0</v>
      </c>
      <c r="D33" s="203">
        <v>1</v>
      </c>
      <c r="E33" s="263">
        <f t="shared" si="1"/>
        <v>0</v>
      </c>
      <c r="F33" s="265"/>
      <c r="P33" s="143"/>
      <c r="Q33" s="144"/>
      <c r="S33" s="145"/>
      <c r="Y33" s="146"/>
      <c r="Z33" s="147"/>
    </row>
    <row r="34" spans="1:26" ht="16" customHeight="1" x14ac:dyDescent="0.35">
      <c r="A34" s="178" t="s">
        <v>76</v>
      </c>
      <c r="B34" s="179" t="s">
        <v>241</v>
      </c>
      <c r="C34" s="227">
        <v>0</v>
      </c>
      <c r="D34" s="203">
        <v>0.7</v>
      </c>
      <c r="E34" s="263">
        <f>D34*C34</f>
        <v>0</v>
      </c>
      <c r="F34" s="265"/>
      <c r="P34" s="143"/>
      <c r="Q34" s="144"/>
      <c r="S34" s="145"/>
    </row>
    <row r="35" spans="1:26" ht="16" customHeight="1" x14ac:dyDescent="0.35">
      <c r="A35" s="178" t="s">
        <v>80</v>
      </c>
      <c r="B35" s="180" t="s">
        <v>81</v>
      </c>
      <c r="C35" s="227">
        <v>0</v>
      </c>
      <c r="D35" s="203">
        <v>0.5</v>
      </c>
      <c r="E35" s="263">
        <f>D35*C35</f>
        <v>0</v>
      </c>
      <c r="F35" s="265"/>
      <c r="P35" s="143"/>
      <c r="Q35" s="144"/>
      <c r="S35" s="145"/>
    </row>
    <row r="36" spans="1:26" ht="16" customHeight="1" x14ac:dyDescent="0.35">
      <c r="A36" s="178" t="s">
        <v>84</v>
      </c>
      <c r="B36" s="179" t="s">
        <v>85</v>
      </c>
      <c r="C36" s="227">
        <v>0</v>
      </c>
      <c r="D36" s="203">
        <v>0.5</v>
      </c>
      <c r="E36" s="263">
        <f>D36*C36</f>
        <v>0</v>
      </c>
      <c r="F36" s="265"/>
      <c r="P36" s="143"/>
      <c r="Q36" s="144"/>
      <c r="S36" s="145"/>
    </row>
    <row r="37" spans="1:26" ht="16" customHeight="1" x14ac:dyDescent="0.35">
      <c r="A37" s="178" t="s">
        <v>88</v>
      </c>
      <c r="B37" s="179" t="s">
        <v>89</v>
      </c>
      <c r="C37" s="227">
        <v>0</v>
      </c>
      <c r="D37" s="203">
        <v>0.3</v>
      </c>
      <c r="E37" s="263">
        <f>D37*C37</f>
        <v>0</v>
      </c>
      <c r="F37" s="265"/>
      <c r="P37" s="143"/>
      <c r="Q37" s="144"/>
      <c r="S37" s="145"/>
    </row>
    <row r="38" spans="1:26" ht="16" customHeight="1" x14ac:dyDescent="0.35">
      <c r="A38" s="178" t="s">
        <v>93</v>
      </c>
      <c r="B38" s="179" t="s">
        <v>94</v>
      </c>
      <c r="C38" s="227">
        <v>0</v>
      </c>
      <c r="D38" s="203">
        <v>1</v>
      </c>
      <c r="E38" s="263">
        <f t="shared" ref="E38:E39" si="2">D38*C38</f>
        <v>0</v>
      </c>
      <c r="F38" s="265"/>
      <c r="P38" s="143"/>
      <c r="Q38" s="144"/>
      <c r="S38" s="145"/>
    </row>
    <row r="39" spans="1:26" ht="16" customHeight="1" x14ac:dyDescent="0.35">
      <c r="A39" s="178" t="s">
        <v>96</v>
      </c>
      <c r="B39" s="179" t="s">
        <v>242</v>
      </c>
      <c r="C39" s="227">
        <v>0</v>
      </c>
      <c r="D39" s="203">
        <v>0.2</v>
      </c>
      <c r="E39" s="263">
        <f t="shared" si="2"/>
        <v>0</v>
      </c>
      <c r="F39" s="265"/>
      <c r="P39" s="143"/>
      <c r="Q39" s="144"/>
      <c r="S39" s="145"/>
    </row>
    <row r="40" spans="1:26" ht="16" customHeight="1" x14ac:dyDescent="0.35">
      <c r="A40" s="178" t="s">
        <v>100</v>
      </c>
      <c r="B40" s="180" t="s">
        <v>243</v>
      </c>
      <c r="C40" s="227">
        <v>0</v>
      </c>
      <c r="D40" s="203">
        <v>0.5</v>
      </c>
      <c r="E40" s="263">
        <f t="shared" ref="E40:E52" si="3">D40*C40</f>
        <v>0</v>
      </c>
      <c r="F40" s="265"/>
    </row>
    <row r="41" spans="1:26" ht="16" customHeight="1" x14ac:dyDescent="0.35">
      <c r="A41" s="181" t="s">
        <v>106</v>
      </c>
      <c r="B41" s="182" t="s">
        <v>107</v>
      </c>
      <c r="C41" s="227">
        <v>0</v>
      </c>
      <c r="D41" s="203">
        <v>0.7</v>
      </c>
      <c r="E41" s="263">
        <f t="shared" si="3"/>
        <v>0</v>
      </c>
      <c r="F41" s="246"/>
      <c r="P41" s="143"/>
      <c r="Q41" s="144"/>
      <c r="S41" s="145"/>
      <c r="Y41" s="135"/>
      <c r="Z41" s="148"/>
    </row>
    <row r="42" spans="1:26" ht="16" customHeight="1" x14ac:dyDescent="0.35">
      <c r="A42" s="181" t="s">
        <v>110</v>
      </c>
      <c r="B42" s="183" t="s">
        <v>244</v>
      </c>
      <c r="C42" s="227">
        <v>0</v>
      </c>
      <c r="D42" s="203">
        <v>0.5</v>
      </c>
      <c r="E42" s="263">
        <f t="shared" si="3"/>
        <v>0</v>
      </c>
      <c r="F42" s="246"/>
      <c r="P42" s="143"/>
      <c r="Q42" s="144"/>
      <c r="S42" s="145"/>
    </row>
    <row r="43" spans="1:26" ht="16" customHeight="1" x14ac:dyDescent="0.35">
      <c r="A43" s="181" t="s">
        <v>114</v>
      </c>
      <c r="B43" s="182" t="s">
        <v>245</v>
      </c>
      <c r="C43" s="227">
        <v>0</v>
      </c>
      <c r="D43" s="203">
        <v>0.5</v>
      </c>
      <c r="E43" s="263">
        <f t="shared" si="3"/>
        <v>0</v>
      </c>
      <c r="F43" s="246"/>
      <c r="P43" s="143"/>
      <c r="Q43" s="144"/>
      <c r="S43" s="145"/>
    </row>
    <row r="44" spans="1:26" ht="16" customHeight="1" x14ac:dyDescent="0.35">
      <c r="A44" s="181" t="s">
        <v>118</v>
      </c>
      <c r="B44" s="184" t="s">
        <v>119</v>
      </c>
      <c r="C44" s="227">
        <v>0</v>
      </c>
      <c r="D44" s="203">
        <v>0.7</v>
      </c>
      <c r="E44" s="263">
        <f t="shared" si="3"/>
        <v>0</v>
      </c>
      <c r="F44" s="246"/>
      <c r="P44" s="143"/>
      <c r="Q44" s="144"/>
      <c r="S44" s="145"/>
    </row>
    <row r="45" spans="1:26" ht="16" customHeight="1" x14ac:dyDescent="0.35">
      <c r="A45" s="181" t="s">
        <v>123</v>
      </c>
      <c r="B45" s="185" t="s">
        <v>246</v>
      </c>
      <c r="C45" s="227">
        <v>0</v>
      </c>
      <c r="D45" s="203">
        <v>1</v>
      </c>
      <c r="E45" s="263">
        <f t="shared" si="3"/>
        <v>0</v>
      </c>
      <c r="F45" s="246"/>
      <c r="P45" s="143"/>
      <c r="Q45" s="144"/>
      <c r="S45" s="145"/>
    </row>
    <row r="46" spans="1:26" ht="16" customHeight="1" x14ac:dyDescent="0.35">
      <c r="A46" s="181" t="s">
        <v>127</v>
      </c>
      <c r="B46" s="185" t="s">
        <v>247</v>
      </c>
      <c r="C46" s="227">
        <v>0</v>
      </c>
      <c r="D46" s="203">
        <v>0.2</v>
      </c>
      <c r="E46" s="263">
        <f t="shared" si="3"/>
        <v>0</v>
      </c>
      <c r="F46" s="246"/>
      <c r="P46" s="143"/>
      <c r="Q46" s="144"/>
      <c r="S46" s="145"/>
    </row>
    <row r="47" spans="1:26" ht="16" customHeight="1" x14ac:dyDescent="0.35">
      <c r="A47" s="186" t="s">
        <v>132</v>
      </c>
      <c r="B47" s="187" t="s">
        <v>248</v>
      </c>
      <c r="C47" s="227">
        <v>0</v>
      </c>
      <c r="D47" s="203">
        <v>0.6</v>
      </c>
      <c r="E47" s="263">
        <f t="shared" si="3"/>
        <v>0</v>
      </c>
      <c r="F47" s="265"/>
      <c r="P47" s="143"/>
      <c r="Q47" s="144"/>
      <c r="S47" s="145"/>
      <c r="Y47" s="146"/>
      <c r="Z47" s="147"/>
    </row>
    <row r="48" spans="1:26" ht="16" customHeight="1" x14ac:dyDescent="0.35">
      <c r="A48" s="186" t="s">
        <v>136</v>
      </c>
      <c r="B48" s="187" t="s">
        <v>249</v>
      </c>
      <c r="C48" s="227">
        <v>0</v>
      </c>
      <c r="D48" s="203">
        <v>0.4</v>
      </c>
      <c r="E48" s="263">
        <f t="shared" si="3"/>
        <v>0</v>
      </c>
      <c r="F48" s="265"/>
      <c r="P48" s="143"/>
      <c r="Q48" s="144"/>
      <c r="S48" s="145"/>
      <c r="Y48" s="146"/>
      <c r="Z48" s="147"/>
    </row>
    <row r="49" spans="1:26" ht="16" customHeight="1" x14ac:dyDescent="0.35">
      <c r="A49" s="186" t="s">
        <v>140</v>
      </c>
      <c r="B49" s="187" t="s">
        <v>250</v>
      </c>
      <c r="C49" s="227">
        <v>0</v>
      </c>
      <c r="D49" s="203">
        <v>0.2</v>
      </c>
      <c r="E49" s="263">
        <f t="shared" si="3"/>
        <v>0</v>
      </c>
      <c r="F49" s="265"/>
      <c r="P49" s="143"/>
      <c r="Q49" s="144"/>
      <c r="S49" s="145"/>
      <c r="Y49" s="146"/>
      <c r="Z49" s="147"/>
    </row>
    <row r="50" spans="1:26" ht="16" customHeight="1" x14ac:dyDescent="0.35">
      <c r="A50" s="186" t="s">
        <v>144</v>
      </c>
      <c r="B50" s="188" t="s">
        <v>145</v>
      </c>
      <c r="C50" s="227">
        <v>0</v>
      </c>
      <c r="D50" s="203">
        <v>0.5</v>
      </c>
      <c r="E50" s="263">
        <f t="shared" si="3"/>
        <v>0</v>
      </c>
      <c r="F50" s="265"/>
      <c r="P50" s="143"/>
      <c r="Q50" s="144"/>
      <c r="S50" s="145"/>
      <c r="Y50" s="146"/>
      <c r="Z50" s="147"/>
    </row>
    <row r="51" spans="1:26" ht="16" customHeight="1" x14ac:dyDescent="0.35">
      <c r="A51" s="186" t="s">
        <v>148</v>
      </c>
      <c r="B51" s="187" t="s">
        <v>251</v>
      </c>
      <c r="C51" s="227">
        <v>0</v>
      </c>
      <c r="D51" s="203">
        <v>0.5</v>
      </c>
      <c r="E51" s="263">
        <f t="shared" si="3"/>
        <v>0</v>
      </c>
      <c r="F51" s="265"/>
      <c r="P51" s="143"/>
      <c r="Q51" s="144"/>
      <c r="S51" s="145"/>
      <c r="Y51" s="146"/>
      <c r="Z51" s="147"/>
    </row>
    <row r="52" spans="1:26" ht="16" customHeight="1" x14ac:dyDescent="0.35">
      <c r="A52" s="189" t="s">
        <v>153</v>
      </c>
      <c r="B52" s="190" t="s">
        <v>154</v>
      </c>
      <c r="C52" s="227">
        <v>0</v>
      </c>
      <c r="D52" s="203">
        <v>1.3</v>
      </c>
      <c r="E52" s="263">
        <f t="shared" si="3"/>
        <v>0</v>
      </c>
      <c r="F52" s="246"/>
      <c r="P52" s="143"/>
      <c r="Q52" s="144"/>
      <c r="S52" s="145"/>
      <c r="Y52" s="146"/>
      <c r="Z52" s="147"/>
    </row>
    <row r="53" spans="1:26" ht="16" customHeight="1" x14ac:dyDescent="0.35">
      <c r="A53" s="189" t="s">
        <v>157</v>
      </c>
      <c r="B53" s="190" t="s">
        <v>158</v>
      </c>
      <c r="C53" s="227">
        <v>0</v>
      </c>
      <c r="D53" s="203">
        <v>0.8</v>
      </c>
      <c r="E53" s="263">
        <f t="shared" si="1"/>
        <v>0</v>
      </c>
      <c r="F53" s="246"/>
      <c r="P53" s="143"/>
      <c r="Q53" s="144"/>
      <c r="S53" s="145"/>
      <c r="Y53" s="146"/>
      <c r="Z53" s="147"/>
    </row>
    <row r="54" spans="1:26" ht="16" customHeight="1" x14ac:dyDescent="0.35">
      <c r="A54" s="189" t="s">
        <v>161</v>
      </c>
      <c r="B54" s="190" t="s">
        <v>252</v>
      </c>
      <c r="C54" s="227">
        <v>0</v>
      </c>
      <c r="D54" s="203">
        <v>2</v>
      </c>
      <c r="E54" s="263">
        <f t="shared" si="1"/>
        <v>0</v>
      </c>
      <c r="F54" s="246"/>
      <c r="P54" s="143"/>
      <c r="Q54" s="144"/>
      <c r="S54" s="145"/>
      <c r="Y54" s="146"/>
      <c r="Z54" s="147"/>
    </row>
    <row r="55" spans="1:26" ht="16" customHeight="1" x14ac:dyDescent="0.35">
      <c r="A55" s="191" t="s">
        <v>166</v>
      </c>
      <c r="B55" s="192" t="s">
        <v>253</v>
      </c>
      <c r="C55" s="227">
        <v>0</v>
      </c>
      <c r="D55" s="203">
        <v>1</v>
      </c>
      <c r="E55" s="263">
        <f t="shared" si="1"/>
        <v>0</v>
      </c>
      <c r="F55" s="246"/>
      <c r="P55" s="143"/>
      <c r="Q55" s="144"/>
      <c r="S55" s="145"/>
    </row>
    <row r="56" spans="1:26" ht="16" customHeight="1" x14ac:dyDescent="0.35">
      <c r="A56" s="191" t="s">
        <v>170</v>
      </c>
      <c r="B56" s="192" t="s">
        <v>171</v>
      </c>
      <c r="C56" s="227">
        <v>0</v>
      </c>
      <c r="D56" s="203">
        <v>0.7</v>
      </c>
      <c r="E56" s="263">
        <f t="shared" si="1"/>
        <v>0</v>
      </c>
      <c r="F56" s="246"/>
      <c r="P56" s="143"/>
      <c r="Q56" s="144"/>
      <c r="S56" s="145"/>
    </row>
    <row r="57" spans="1:26" ht="16" customHeight="1" x14ac:dyDescent="0.35">
      <c r="A57" s="191" t="s">
        <v>174</v>
      </c>
      <c r="B57" s="192" t="s">
        <v>175</v>
      </c>
      <c r="C57" s="227">
        <v>0</v>
      </c>
      <c r="D57" s="203">
        <v>0.5</v>
      </c>
      <c r="E57" s="263">
        <f t="shared" si="1"/>
        <v>0</v>
      </c>
      <c r="F57" s="246"/>
      <c r="P57" s="143"/>
      <c r="Q57" s="144"/>
      <c r="S57" s="145"/>
    </row>
    <row r="58" spans="1:26" ht="16" customHeight="1" x14ac:dyDescent="0.35">
      <c r="A58" s="191" t="s">
        <v>178</v>
      </c>
      <c r="B58" s="192" t="s">
        <v>179</v>
      </c>
      <c r="C58" s="227">
        <v>0</v>
      </c>
      <c r="D58" s="203">
        <v>0.8</v>
      </c>
      <c r="E58" s="263">
        <f t="shared" si="1"/>
        <v>0</v>
      </c>
      <c r="F58" s="246"/>
      <c r="P58" s="143"/>
      <c r="Q58" s="144"/>
      <c r="S58" s="145"/>
    </row>
    <row r="59" spans="1:26" ht="16" customHeight="1" x14ac:dyDescent="0.35">
      <c r="A59" s="191" t="s">
        <v>182</v>
      </c>
      <c r="B59" s="192" t="s">
        <v>254</v>
      </c>
      <c r="C59" s="227">
        <v>0</v>
      </c>
      <c r="D59" s="203">
        <v>3</v>
      </c>
      <c r="E59" s="263">
        <f t="shared" si="1"/>
        <v>0</v>
      </c>
      <c r="F59" s="246"/>
      <c r="P59" s="143"/>
      <c r="Q59" s="144"/>
      <c r="S59" s="145"/>
    </row>
    <row r="60" spans="1:26" ht="16" customHeight="1" x14ac:dyDescent="0.35">
      <c r="A60" s="191" t="s">
        <v>186</v>
      </c>
      <c r="B60" s="192" t="s">
        <v>255</v>
      </c>
      <c r="C60" s="227">
        <v>0</v>
      </c>
      <c r="D60" s="203">
        <v>0.5</v>
      </c>
      <c r="E60" s="263">
        <f t="shared" si="1"/>
        <v>0</v>
      </c>
      <c r="F60" s="246"/>
      <c r="P60" s="143"/>
      <c r="Q60" s="144"/>
      <c r="S60" s="145"/>
    </row>
    <row r="61" spans="1:26" ht="16" customHeight="1" x14ac:dyDescent="0.35">
      <c r="A61" s="191" t="s">
        <v>190</v>
      </c>
      <c r="B61" s="192" t="s">
        <v>191</v>
      </c>
      <c r="C61" s="227">
        <v>0</v>
      </c>
      <c r="D61" s="203">
        <v>0.5</v>
      </c>
      <c r="E61" s="263">
        <f t="shared" si="1"/>
        <v>0</v>
      </c>
      <c r="F61" s="246"/>
      <c r="P61" s="143"/>
      <c r="Q61" s="144"/>
      <c r="S61" s="145"/>
    </row>
    <row r="62" spans="1:26" ht="16" customHeight="1" x14ac:dyDescent="0.35">
      <c r="A62" s="191" t="s">
        <v>194</v>
      </c>
      <c r="B62" s="192" t="s">
        <v>195</v>
      </c>
      <c r="C62" s="227">
        <v>0</v>
      </c>
      <c r="D62" s="203">
        <v>0.3</v>
      </c>
      <c r="E62" s="263">
        <f>D62*C62</f>
        <v>0</v>
      </c>
      <c r="F62" s="246"/>
    </row>
    <row r="63" spans="1:26" ht="16" customHeight="1" x14ac:dyDescent="0.35">
      <c r="A63" s="191" t="s">
        <v>198</v>
      </c>
      <c r="B63" s="193" t="s">
        <v>256</v>
      </c>
      <c r="C63" s="227">
        <v>0</v>
      </c>
      <c r="D63" s="203">
        <v>0.3</v>
      </c>
      <c r="E63" s="263">
        <f t="shared" si="1"/>
        <v>0</v>
      </c>
      <c r="F63" s="246"/>
      <c r="P63" s="143"/>
      <c r="Q63" s="144"/>
      <c r="S63" s="145"/>
    </row>
    <row r="64" spans="1:26" ht="16" customHeight="1" x14ac:dyDescent="0.35">
      <c r="A64" s="191" t="s">
        <v>202</v>
      </c>
      <c r="B64" s="192" t="s">
        <v>203</v>
      </c>
      <c r="C64" s="227">
        <v>0</v>
      </c>
      <c r="D64" s="203">
        <v>0.4</v>
      </c>
      <c r="E64" s="263">
        <f t="shared" si="1"/>
        <v>0</v>
      </c>
      <c r="F64" s="246"/>
    </row>
    <row r="65" spans="1:32" ht="16" customHeight="1" x14ac:dyDescent="0.35">
      <c r="A65" s="191" t="s">
        <v>206</v>
      </c>
      <c r="B65" s="194" t="s">
        <v>207</v>
      </c>
      <c r="C65" s="227">
        <v>0</v>
      </c>
      <c r="D65" s="203">
        <v>0.3</v>
      </c>
      <c r="E65" s="263">
        <f t="shared" si="1"/>
        <v>0</v>
      </c>
      <c r="F65" s="246"/>
    </row>
    <row r="66" spans="1:32" ht="16" customHeight="1" thickBot="1" x14ac:dyDescent="0.4">
      <c r="A66" s="191" t="s">
        <v>211</v>
      </c>
      <c r="B66" s="229" t="s">
        <v>212</v>
      </c>
      <c r="C66" s="227">
        <v>0</v>
      </c>
      <c r="D66" s="203">
        <v>0.3</v>
      </c>
      <c r="E66" s="263">
        <f t="shared" si="1"/>
        <v>0</v>
      </c>
      <c r="F66" s="246"/>
    </row>
    <row r="67" spans="1:32" s="150" customFormat="1" ht="29" thickBot="1" x14ac:dyDescent="0.7">
      <c r="A67" s="195"/>
      <c r="B67" s="196" t="s">
        <v>257</v>
      </c>
      <c r="C67" s="277">
        <f>SUM(C7:C10,C24:C66)</f>
        <v>0</v>
      </c>
      <c r="D67" s="273"/>
      <c r="E67" s="205">
        <f>SUM(E7:E66)</f>
        <v>0</v>
      </c>
      <c r="F67" s="271"/>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row>
    <row r="68" spans="1:32" x14ac:dyDescent="0.35">
      <c r="A68"/>
      <c r="B68"/>
    </row>
    <row r="69" spans="1:32" ht="31" x14ac:dyDescent="0.7">
      <c r="A69"/>
      <c r="B69" s="197" t="s">
        <v>264</v>
      </c>
      <c r="D69" s="152"/>
      <c r="E69" s="147"/>
      <c r="F69" s="147"/>
    </row>
    <row r="70" spans="1:32" x14ac:dyDescent="0.35">
      <c r="D70" s="152"/>
      <c r="E70" s="147"/>
      <c r="F70" s="147"/>
    </row>
    <row r="71" spans="1:32" x14ac:dyDescent="0.35">
      <c r="D71" s="152"/>
      <c r="E71" s="147"/>
      <c r="F71" s="147"/>
    </row>
    <row r="72" spans="1:32" x14ac:dyDescent="0.35">
      <c r="D72" s="152"/>
      <c r="E72" s="147"/>
      <c r="F72" s="147"/>
    </row>
    <row r="76" spans="1:32" x14ac:dyDescent="0.35">
      <c r="C76" s="153"/>
      <c r="G76" s="153"/>
      <c r="H76" s="153"/>
      <c r="I76" s="153"/>
      <c r="J76" s="153"/>
    </row>
  </sheetData>
  <mergeCells count="3">
    <mergeCell ref="P2:S2"/>
    <mergeCell ref="W2:Z2"/>
    <mergeCell ref="J2:N2"/>
  </mergeCells>
  <pageMargins left="0.7" right="0.7" top="0.75" bottom="0.75" header="0.3" footer="0.3"/>
  <pageSetup paperSize="9" scale="5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76"/>
  <sheetViews>
    <sheetView topLeftCell="A5" zoomScale="90" zoomScaleNormal="90" workbookViewId="0">
      <selection activeCell="E25" sqref="E25"/>
    </sheetView>
  </sheetViews>
  <sheetFormatPr defaultColWidth="8.81640625" defaultRowHeight="14.5" x14ac:dyDescent="0.35"/>
  <cols>
    <col min="1" max="1" width="6.1796875" style="134" customWidth="1"/>
    <col min="2" max="2" width="104.6328125" style="134" customWidth="1"/>
    <col min="3" max="3" width="14.453125" style="134" customWidth="1"/>
    <col min="4" max="4" width="16.36328125" style="134" customWidth="1"/>
    <col min="5" max="5" width="13.6328125" style="134" customWidth="1"/>
    <col min="6" max="6" width="15.81640625" style="134" bestFit="1" customWidth="1"/>
    <col min="7" max="7" width="14.453125" style="134" customWidth="1"/>
    <col min="8" max="8" width="11.36328125" style="134" customWidth="1"/>
    <col min="9" max="9" width="11.1796875" style="134" customWidth="1"/>
    <col min="10" max="10" width="15.453125" style="134" customWidth="1"/>
    <col min="11" max="11" width="16.6328125" style="134" customWidth="1"/>
    <col min="12" max="12" width="16.36328125" style="134" bestFit="1" customWidth="1"/>
    <col min="13" max="13" width="15.81640625" style="134" bestFit="1" customWidth="1"/>
    <col min="14" max="14" width="7" style="134" customWidth="1"/>
    <col min="15" max="15" width="7.1796875" style="134" customWidth="1"/>
    <col min="16" max="16" width="12.36328125" style="134" bestFit="1" customWidth="1"/>
    <col min="17" max="17" width="12.453125" style="134" customWidth="1"/>
    <col min="18" max="18" width="20.6328125" style="134" customWidth="1"/>
    <col min="19" max="19" width="8.81640625" style="134"/>
    <col min="20" max="20" width="9.1796875" style="134" customWidth="1"/>
    <col min="21" max="22" width="8.81640625" style="134"/>
    <col min="23" max="23" width="11.1796875" style="134" customWidth="1"/>
    <col min="24" max="24" width="8.81640625" style="134"/>
    <col min="25" max="25" width="16.36328125" style="134" bestFit="1" customWidth="1"/>
    <col min="26" max="26" width="14.6328125" style="134" customWidth="1"/>
    <col min="27" max="27" width="19.453125" style="134" customWidth="1"/>
    <col min="28" max="16384" width="8.81640625" style="134"/>
  </cols>
  <sheetData>
    <row r="1" spans="1:26" ht="18.5" customHeight="1" x14ac:dyDescent="0.35">
      <c r="B1" s="135" t="s">
        <v>258</v>
      </c>
    </row>
    <row r="2" spans="1:26" ht="24" customHeight="1" x14ac:dyDescent="0.6">
      <c r="B2" s="135" t="s">
        <v>259</v>
      </c>
      <c r="J2" s="209"/>
      <c r="K2" s="209"/>
      <c r="L2" s="209"/>
      <c r="M2" s="209"/>
      <c r="N2" s="209"/>
      <c r="O2" s="136"/>
      <c r="P2" s="209"/>
      <c r="Q2" s="209"/>
      <c r="R2" s="209"/>
      <c r="S2" s="209"/>
      <c r="W2" s="209"/>
      <c r="X2" s="209"/>
      <c r="Y2" s="209"/>
      <c r="Z2" s="209"/>
    </row>
    <row r="3" spans="1:26" ht="24" customHeight="1" x14ac:dyDescent="0.6">
      <c r="B3" s="135" t="s">
        <v>260</v>
      </c>
      <c r="J3" s="136"/>
      <c r="K3" s="136"/>
      <c r="L3" s="136"/>
      <c r="M3" s="136"/>
      <c r="N3" s="136"/>
      <c r="O3" s="136"/>
      <c r="P3" s="136"/>
      <c r="Q3" s="136"/>
      <c r="R3" s="136"/>
      <c r="S3" s="136"/>
      <c r="W3" s="136"/>
      <c r="X3" s="136"/>
      <c r="Y3" s="136"/>
      <c r="Z3" s="136"/>
    </row>
    <row r="4" spans="1:26" ht="24" customHeight="1" x14ac:dyDescent="0.6">
      <c r="J4" s="136"/>
      <c r="K4" s="136"/>
      <c r="L4" s="136"/>
      <c r="M4" s="136"/>
      <c r="N4" s="136"/>
      <c r="O4" s="136"/>
      <c r="P4" s="136"/>
      <c r="Q4" s="136"/>
      <c r="R4" s="136"/>
      <c r="S4" s="136"/>
      <c r="W4" s="136"/>
      <c r="X4" s="136"/>
      <c r="Y4" s="136"/>
      <c r="Z4" s="136"/>
    </row>
    <row r="5" spans="1:26" ht="21.75" customHeight="1" thickBot="1" x14ac:dyDescent="1.05">
      <c r="B5" s="137"/>
      <c r="P5" s="138"/>
      <c r="Q5" s="139"/>
      <c r="R5" s="138"/>
      <c r="S5" s="140"/>
      <c r="W5" s="138"/>
      <c r="X5" s="141"/>
      <c r="Y5" s="138"/>
      <c r="Z5" s="142"/>
    </row>
    <row r="6" spans="1:26" ht="21" customHeight="1" thickBot="1" x14ac:dyDescent="0.4">
      <c r="A6"/>
      <c r="B6" s="251" t="s">
        <v>215</v>
      </c>
      <c r="C6" s="204" t="s">
        <v>216</v>
      </c>
      <c r="D6" s="252"/>
      <c r="E6" s="198" t="s">
        <v>217</v>
      </c>
      <c r="F6" s="204" t="s">
        <v>218</v>
      </c>
      <c r="P6" s="138"/>
      <c r="Q6" s="139"/>
      <c r="R6" s="138"/>
      <c r="S6" s="140"/>
      <c r="W6" s="138"/>
      <c r="X6" s="141"/>
      <c r="Y6" s="138"/>
      <c r="Z6" s="142"/>
    </row>
    <row r="7" spans="1:26" ht="18.5" x14ac:dyDescent="0.35">
      <c r="A7" s="211" t="s">
        <v>20</v>
      </c>
      <c r="B7" s="221" t="s">
        <v>219</v>
      </c>
      <c r="C7" s="253">
        <v>0</v>
      </c>
      <c r="D7" s="199">
        <v>0</v>
      </c>
      <c r="E7" s="301">
        <f>SUM(C7)</f>
        <v>0</v>
      </c>
      <c r="F7" s="270"/>
      <c r="P7" s="138"/>
      <c r="Q7" s="139"/>
      <c r="R7" s="138"/>
      <c r="S7" s="140"/>
      <c r="W7" s="138"/>
      <c r="X7" s="141"/>
      <c r="Y7" s="138"/>
      <c r="Z7" s="142"/>
    </row>
    <row r="8" spans="1:26" ht="18.5" x14ac:dyDescent="0.35">
      <c r="A8" s="211" t="s">
        <v>20</v>
      </c>
      <c r="B8" s="222" t="s">
        <v>220</v>
      </c>
      <c r="C8" s="215">
        <v>0</v>
      </c>
      <c r="D8" s="200">
        <v>0</v>
      </c>
      <c r="E8" s="302">
        <f t="shared" ref="E8:E22" si="0">SUM(C8)</f>
        <v>0</v>
      </c>
      <c r="F8" s="269"/>
      <c r="P8" s="138"/>
      <c r="Q8" s="139"/>
      <c r="R8" s="138"/>
      <c r="S8" s="140"/>
      <c r="W8" s="138"/>
      <c r="X8" s="141"/>
      <c r="Y8" s="138"/>
      <c r="Z8" s="142"/>
    </row>
    <row r="9" spans="1:26" ht="21" customHeight="1" x14ac:dyDescent="0.35">
      <c r="A9" s="211" t="s">
        <v>20</v>
      </c>
      <c r="B9" s="222" t="s">
        <v>221</v>
      </c>
      <c r="C9" s="215">
        <v>0</v>
      </c>
      <c r="D9" s="200">
        <v>0</v>
      </c>
      <c r="E9" s="302">
        <f t="shared" si="0"/>
        <v>0</v>
      </c>
      <c r="F9" s="269"/>
      <c r="P9" s="138"/>
      <c r="Q9" s="139"/>
      <c r="R9" s="138"/>
      <c r="S9" s="140"/>
      <c r="W9" s="138"/>
      <c r="X9" s="141"/>
      <c r="Y9" s="138"/>
      <c r="Z9" s="142"/>
    </row>
    <row r="10" spans="1:26" ht="21" customHeight="1" x14ac:dyDescent="0.35">
      <c r="A10" s="211" t="s">
        <v>20</v>
      </c>
      <c r="B10" s="222" t="s">
        <v>222</v>
      </c>
      <c r="C10" s="215">
        <v>0</v>
      </c>
      <c r="D10" s="200">
        <v>0</v>
      </c>
      <c r="E10" s="302">
        <f t="shared" si="0"/>
        <v>0</v>
      </c>
      <c r="F10" s="269"/>
      <c r="P10" s="138"/>
      <c r="Q10" s="139"/>
      <c r="R10" s="138"/>
      <c r="S10" s="140"/>
      <c r="W10" s="138"/>
      <c r="X10" s="141"/>
      <c r="Y10" s="138"/>
      <c r="Z10" s="142"/>
    </row>
    <row r="11" spans="1:26" ht="21" customHeight="1" x14ac:dyDescent="0.35">
      <c r="A11" s="212" t="s">
        <v>23</v>
      </c>
      <c r="B11" s="223" t="s">
        <v>223</v>
      </c>
      <c r="C11" s="215">
        <v>0</v>
      </c>
      <c r="D11" s="200">
        <v>0</v>
      </c>
      <c r="E11" s="302">
        <f t="shared" si="0"/>
        <v>0</v>
      </c>
      <c r="F11" s="269"/>
      <c r="P11" s="138"/>
      <c r="Q11" s="139"/>
      <c r="R11" s="138"/>
      <c r="S11" s="140"/>
      <c r="W11" s="138"/>
      <c r="X11" s="141"/>
      <c r="Y11" s="138"/>
      <c r="Z11" s="142"/>
    </row>
    <row r="12" spans="1:26" ht="21" customHeight="1" x14ac:dyDescent="0.35">
      <c r="A12" s="212" t="s">
        <v>23</v>
      </c>
      <c r="B12" s="223" t="s">
        <v>224</v>
      </c>
      <c r="C12" s="215">
        <v>0</v>
      </c>
      <c r="D12" s="200">
        <v>0</v>
      </c>
      <c r="E12" s="302">
        <f t="shared" si="0"/>
        <v>0</v>
      </c>
      <c r="F12" s="269"/>
      <c r="P12" s="138"/>
      <c r="Q12" s="139"/>
      <c r="R12" s="138"/>
      <c r="S12" s="140"/>
      <c r="W12" s="138"/>
      <c r="X12" s="141"/>
      <c r="Y12" s="138"/>
      <c r="Z12" s="142"/>
    </row>
    <row r="13" spans="1:26" ht="21" customHeight="1" x14ac:dyDescent="0.35">
      <c r="A13" s="212" t="s">
        <v>23</v>
      </c>
      <c r="B13" s="223" t="s">
        <v>225</v>
      </c>
      <c r="C13" s="215">
        <v>0</v>
      </c>
      <c r="D13" s="200">
        <v>0</v>
      </c>
      <c r="E13" s="302">
        <f t="shared" si="0"/>
        <v>0</v>
      </c>
      <c r="F13" s="269"/>
      <c r="P13" s="138"/>
      <c r="Q13" s="139"/>
      <c r="R13" s="138"/>
      <c r="S13" s="140"/>
      <c r="W13" s="138"/>
      <c r="X13" s="141"/>
      <c r="Y13" s="138"/>
      <c r="Z13" s="142"/>
    </row>
    <row r="14" spans="1:26" ht="21" customHeight="1" x14ac:dyDescent="0.35">
      <c r="A14" s="212" t="s">
        <v>23</v>
      </c>
      <c r="B14" s="223" t="s">
        <v>226</v>
      </c>
      <c r="C14" s="215">
        <v>0</v>
      </c>
      <c r="D14" s="200">
        <v>0</v>
      </c>
      <c r="E14" s="302">
        <f t="shared" si="0"/>
        <v>0</v>
      </c>
      <c r="F14" s="269"/>
      <c r="P14" s="138"/>
      <c r="Q14" s="139"/>
      <c r="R14" s="138"/>
      <c r="S14" s="140"/>
      <c r="W14" s="138"/>
      <c r="X14" s="141"/>
      <c r="Y14" s="138"/>
      <c r="Z14" s="142"/>
    </row>
    <row r="15" spans="1:26" ht="21" customHeight="1" x14ac:dyDescent="0.35">
      <c r="A15" s="213" t="s">
        <v>26</v>
      </c>
      <c r="B15" s="224" t="s">
        <v>227</v>
      </c>
      <c r="C15" s="215">
        <v>0</v>
      </c>
      <c r="D15" s="200">
        <v>0</v>
      </c>
      <c r="E15" s="302">
        <f t="shared" si="0"/>
        <v>0</v>
      </c>
      <c r="F15" s="269"/>
      <c r="P15" s="138"/>
      <c r="Q15" s="139"/>
      <c r="R15" s="138"/>
      <c r="S15" s="140"/>
      <c r="W15" s="138"/>
      <c r="X15" s="141"/>
      <c r="Y15" s="138"/>
      <c r="Z15" s="142"/>
    </row>
    <row r="16" spans="1:26" ht="21" customHeight="1" x14ac:dyDescent="0.35">
      <c r="A16" s="213" t="s">
        <v>26</v>
      </c>
      <c r="B16" s="224" t="s">
        <v>228</v>
      </c>
      <c r="C16" s="215">
        <v>0</v>
      </c>
      <c r="D16" s="200">
        <v>0</v>
      </c>
      <c r="E16" s="302">
        <f t="shared" si="0"/>
        <v>0</v>
      </c>
      <c r="F16" s="269"/>
      <c r="P16" s="138"/>
      <c r="Q16" s="139"/>
      <c r="R16" s="138"/>
      <c r="S16" s="140"/>
      <c r="W16" s="138"/>
      <c r="X16" s="141"/>
      <c r="Y16" s="138"/>
      <c r="Z16" s="142"/>
    </row>
    <row r="17" spans="1:26" ht="21" customHeight="1" x14ac:dyDescent="0.35">
      <c r="A17" s="213" t="s">
        <v>26</v>
      </c>
      <c r="B17" s="224" t="s">
        <v>229</v>
      </c>
      <c r="C17" s="215">
        <v>0</v>
      </c>
      <c r="D17" s="200">
        <v>0</v>
      </c>
      <c r="E17" s="302">
        <f t="shared" si="0"/>
        <v>0</v>
      </c>
      <c r="F17" s="269"/>
      <c r="P17" s="138"/>
      <c r="Q17" s="139"/>
      <c r="R17" s="138"/>
      <c r="S17" s="140"/>
      <c r="W17" s="138"/>
      <c r="X17" s="141"/>
      <c r="Y17" s="138"/>
      <c r="Z17" s="142"/>
    </row>
    <row r="18" spans="1:26" ht="21" customHeight="1" x14ac:dyDescent="0.35">
      <c r="A18" s="213" t="s">
        <v>26</v>
      </c>
      <c r="B18" s="224" t="s">
        <v>230</v>
      </c>
      <c r="C18" s="215">
        <v>0</v>
      </c>
      <c r="D18" s="200">
        <v>0</v>
      </c>
      <c r="E18" s="302">
        <f t="shared" si="0"/>
        <v>0</v>
      </c>
      <c r="F18" s="269"/>
      <c r="P18" s="138"/>
      <c r="Q18" s="139"/>
      <c r="R18" s="138"/>
      <c r="S18" s="140"/>
      <c r="W18" s="138"/>
      <c r="X18" s="141"/>
      <c r="Y18" s="138"/>
      <c r="Z18" s="142"/>
    </row>
    <row r="19" spans="1:26" ht="21" customHeight="1" x14ac:dyDescent="0.35">
      <c r="A19" s="214" t="s">
        <v>29</v>
      </c>
      <c r="B19" s="225" t="s">
        <v>231</v>
      </c>
      <c r="C19" s="215">
        <v>0</v>
      </c>
      <c r="D19" s="200">
        <v>0</v>
      </c>
      <c r="E19" s="302">
        <f t="shared" si="0"/>
        <v>0</v>
      </c>
      <c r="F19" s="269"/>
      <c r="P19" s="138"/>
      <c r="Q19" s="139"/>
      <c r="R19" s="138"/>
      <c r="S19" s="140"/>
      <c r="W19" s="138"/>
      <c r="X19" s="141"/>
      <c r="Y19" s="138"/>
      <c r="Z19" s="142"/>
    </row>
    <row r="20" spans="1:26" ht="21" customHeight="1" x14ac:dyDescent="0.35">
      <c r="A20" s="214" t="s">
        <v>29</v>
      </c>
      <c r="B20" s="225" t="s">
        <v>232</v>
      </c>
      <c r="C20" s="215">
        <v>0</v>
      </c>
      <c r="D20" s="200">
        <v>0</v>
      </c>
      <c r="E20" s="302">
        <f t="shared" si="0"/>
        <v>0</v>
      </c>
      <c r="F20" s="269"/>
      <c r="P20" s="138"/>
      <c r="Q20" s="139"/>
      <c r="R20" s="138"/>
      <c r="S20" s="140"/>
      <c r="W20" s="138"/>
      <c r="X20" s="141"/>
      <c r="Y20" s="138"/>
      <c r="Z20" s="142"/>
    </row>
    <row r="21" spans="1:26" ht="21" customHeight="1" x14ac:dyDescent="0.35">
      <c r="A21" s="214" t="s">
        <v>29</v>
      </c>
      <c r="B21" s="225" t="s">
        <v>233</v>
      </c>
      <c r="C21" s="215">
        <v>0</v>
      </c>
      <c r="D21" s="200">
        <v>0</v>
      </c>
      <c r="E21" s="302">
        <f t="shared" si="0"/>
        <v>0</v>
      </c>
      <c r="F21" s="269"/>
      <c r="P21" s="138"/>
      <c r="Q21" s="139"/>
      <c r="R21" s="138"/>
      <c r="S21" s="140"/>
      <c r="W21" s="138"/>
      <c r="X21" s="141"/>
      <c r="Y21" s="138"/>
      <c r="Z21" s="142"/>
    </row>
    <row r="22" spans="1:26" ht="21" customHeight="1" thickBot="1" x14ac:dyDescent="0.4">
      <c r="A22" s="214" t="s">
        <v>29</v>
      </c>
      <c r="B22" s="226" t="s">
        <v>234</v>
      </c>
      <c r="C22" s="249">
        <v>0</v>
      </c>
      <c r="D22" s="200">
        <v>0</v>
      </c>
      <c r="E22" s="302">
        <f t="shared" si="0"/>
        <v>0</v>
      </c>
      <c r="F22" s="269"/>
      <c r="P22" s="138"/>
      <c r="Q22" s="139"/>
      <c r="R22" s="138"/>
      <c r="S22" s="140"/>
      <c r="W22" s="138"/>
      <c r="X22" s="141"/>
      <c r="Y22" s="138"/>
      <c r="Z22" s="142"/>
    </row>
    <row r="23" spans="1:26" ht="21" customHeight="1" thickBot="1" x14ac:dyDescent="0.4">
      <c r="A23"/>
      <c r="B23" s="216" t="s">
        <v>235</v>
      </c>
      <c r="C23" s="201" t="s">
        <v>216</v>
      </c>
      <c r="D23" s="201" t="s">
        <v>236</v>
      </c>
      <c r="E23" s="202" t="s">
        <v>237</v>
      </c>
      <c r="F23" s="204" t="s">
        <v>218</v>
      </c>
      <c r="P23" s="143"/>
      <c r="Q23" s="144"/>
      <c r="S23" s="145"/>
      <c r="Y23" s="146"/>
      <c r="Z23" s="147"/>
    </row>
    <row r="24" spans="1:26" ht="16" customHeight="1" x14ac:dyDescent="0.35">
      <c r="A24" s="175" t="s">
        <v>33</v>
      </c>
      <c r="B24" s="228" t="s">
        <v>34</v>
      </c>
      <c r="C24" s="250">
        <v>0</v>
      </c>
      <c r="D24" s="298">
        <v>2</v>
      </c>
      <c r="E24" s="299">
        <f>D24*C24</f>
        <v>0</v>
      </c>
      <c r="F24" s="264"/>
      <c r="P24" s="143"/>
      <c r="Q24" s="144"/>
      <c r="S24" s="145"/>
      <c r="Y24" s="146"/>
      <c r="Z24" s="147"/>
    </row>
    <row r="25" spans="1:26" ht="16" customHeight="1" x14ac:dyDescent="0.35">
      <c r="A25" s="175" t="s">
        <v>38</v>
      </c>
      <c r="B25" s="176" t="s">
        <v>238</v>
      </c>
      <c r="C25" s="248">
        <v>0</v>
      </c>
      <c r="D25" s="298">
        <v>0.8</v>
      </c>
      <c r="E25" s="300">
        <f t="shared" ref="E25:E66" si="1">D25*C25</f>
        <v>0</v>
      </c>
      <c r="F25" s="265"/>
      <c r="P25" s="143"/>
      <c r="Q25" s="144"/>
      <c r="S25" s="145"/>
      <c r="Y25" s="146"/>
      <c r="Z25" s="147"/>
    </row>
    <row r="26" spans="1:26" ht="16" customHeight="1" x14ac:dyDescent="0.35">
      <c r="A26" s="175" t="s">
        <v>42</v>
      </c>
      <c r="B26" s="176" t="s">
        <v>43</v>
      </c>
      <c r="C26" s="247">
        <v>0</v>
      </c>
      <c r="D26" s="298">
        <v>0.8</v>
      </c>
      <c r="E26" s="300">
        <f t="shared" si="1"/>
        <v>0</v>
      </c>
      <c r="F26" s="265"/>
      <c r="P26" s="143"/>
      <c r="Q26" s="144"/>
      <c r="S26" s="145"/>
      <c r="Y26" s="146"/>
      <c r="Z26" s="147"/>
    </row>
    <row r="27" spans="1:26" ht="16" customHeight="1" x14ac:dyDescent="0.35">
      <c r="A27" s="175" t="s">
        <v>46</v>
      </c>
      <c r="B27" s="177" t="s">
        <v>47</v>
      </c>
      <c r="C27" s="248">
        <v>0</v>
      </c>
      <c r="D27" s="298">
        <v>0.6</v>
      </c>
      <c r="E27" s="300">
        <f t="shared" si="1"/>
        <v>0</v>
      </c>
      <c r="F27" s="265"/>
      <c r="P27" s="143"/>
      <c r="Q27" s="144"/>
      <c r="S27" s="145"/>
      <c r="Y27" s="146"/>
      <c r="Z27" s="147"/>
    </row>
    <row r="28" spans="1:26" ht="16" customHeight="1" x14ac:dyDescent="0.35">
      <c r="A28" s="175" t="s">
        <v>50</v>
      </c>
      <c r="B28" s="177" t="s">
        <v>239</v>
      </c>
      <c r="C28" s="247">
        <v>0</v>
      </c>
      <c r="D28" s="298">
        <v>3</v>
      </c>
      <c r="E28" s="300">
        <f t="shared" si="1"/>
        <v>0</v>
      </c>
      <c r="F28" s="265"/>
      <c r="P28" s="143"/>
      <c r="Q28" s="144"/>
      <c r="S28" s="145"/>
      <c r="Y28" s="146"/>
      <c r="Z28" s="147"/>
    </row>
    <row r="29" spans="1:26" ht="16" customHeight="1" x14ac:dyDescent="0.35">
      <c r="A29" s="175" t="s">
        <v>55</v>
      </c>
      <c r="B29" s="177" t="s">
        <v>56</v>
      </c>
      <c r="C29" s="248">
        <v>0</v>
      </c>
      <c r="D29" s="298">
        <v>0.7</v>
      </c>
      <c r="E29" s="300">
        <f t="shared" si="1"/>
        <v>0</v>
      </c>
      <c r="F29" s="265"/>
      <c r="P29" s="143"/>
      <c r="Q29" s="144"/>
      <c r="S29" s="145"/>
      <c r="Y29" s="146"/>
      <c r="Z29" s="147"/>
    </row>
    <row r="30" spans="1:26" ht="16" customHeight="1" x14ac:dyDescent="0.35">
      <c r="A30" s="175" t="s">
        <v>59</v>
      </c>
      <c r="B30" s="177" t="s">
        <v>60</v>
      </c>
      <c r="C30" s="247">
        <v>0</v>
      </c>
      <c r="D30" s="298">
        <v>0.4</v>
      </c>
      <c r="E30" s="300">
        <f t="shared" si="1"/>
        <v>0</v>
      </c>
      <c r="F30" s="265"/>
      <c r="P30" s="143"/>
      <c r="Q30" s="144"/>
      <c r="S30" s="145"/>
      <c r="Y30" s="146"/>
      <c r="Z30" s="147"/>
    </row>
    <row r="31" spans="1:26" ht="16" customHeight="1" x14ac:dyDescent="0.35">
      <c r="A31" s="175" t="s">
        <v>63</v>
      </c>
      <c r="B31" s="177" t="s">
        <v>64</v>
      </c>
      <c r="C31" s="248">
        <v>0</v>
      </c>
      <c r="D31" s="298">
        <v>0.4</v>
      </c>
      <c r="E31" s="300">
        <f t="shared" si="1"/>
        <v>0</v>
      </c>
      <c r="F31" s="265"/>
      <c r="P31" s="143"/>
      <c r="Q31" s="144"/>
      <c r="S31" s="145"/>
      <c r="Y31" s="146"/>
      <c r="Z31" s="147"/>
    </row>
    <row r="32" spans="1:26" ht="16" customHeight="1" x14ac:dyDescent="0.35">
      <c r="A32" s="175" t="s">
        <v>67</v>
      </c>
      <c r="B32" s="177" t="s">
        <v>68</v>
      </c>
      <c r="C32" s="247">
        <v>0</v>
      </c>
      <c r="D32" s="298">
        <v>0.2</v>
      </c>
      <c r="E32" s="300">
        <f t="shared" si="1"/>
        <v>0</v>
      </c>
      <c r="F32" s="265"/>
      <c r="P32" s="143"/>
      <c r="Q32" s="144"/>
      <c r="S32" s="145"/>
      <c r="Y32" s="146"/>
      <c r="Z32" s="147"/>
    </row>
    <row r="33" spans="1:26" ht="16" customHeight="1" x14ac:dyDescent="0.35">
      <c r="A33" s="175" t="s">
        <v>71</v>
      </c>
      <c r="B33" s="177" t="s">
        <v>240</v>
      </c>
      <c r="C33" s="248">
        <v>0</v>
      </c>
      <c r="D33" s="298">
        <v>1</v>
      </c>
      <c r="E33" s="300">
        <f t="shared" si="1"/>
        <v>0</v>
      </c>
      <c r="F33" s="265"/>
      <c r="P33" s="143"/>
      <c r="Q33" s="144"/>
      <c r="S33" s="145"/>
      <c r="Y33" s="146"/>
      <c r="Z33" s="147"/>
    </row>
    <row r="34" spans="1:26" ht="16" customHeight="1" x14ac:dyDescent="0.35">
      <c r="A34" s="178" t="s">
        <v>76</v>
      </c>
      <c r="B34" s="179" t="s">
        <v>241</v>
      </c>
      <c r="C34" s="247">
        <v>0</v>
      </c>
      <c r="D34" s="298">
        <v>0.7</v>
      </c>
      <c r="E34" s="300">
        <f>D34*C34</f>
        <v>0</v>
      </c>
      <c r="F34" s="265"/>
      <c r="P34" s="143"/>
      <c r="Q34" s="144"/>
      <c r="S34" s="145"/>
    </row>
    <row r="35" spans="1:26" ht="16" customHeight="1" x14ac:dyDescent="0.35">
      <c r="A35" s="178" t="s">
        <v>80</v>
      </c>
      <c r="B35" s="180" t="s">
        <v>81</v>
      </c>
      <c r="C35" s="248">
        <v>0</v>
      </c>
      <c r="D35" s="298">
        <v>0.5</v>
      </c>
      <c r="E35" s="300">
        <f>D35*C35</f>
        <v>0</v>
      </c>
      <c r="F35" s="265"/>
      <c r="P35" s="143"/>
      <c r="Q35" s="144"/>
      <c r="S35" s="145"/>
    </row>
    <row r="36" spans="1:26" ht="16" customHeight="1" x14ac:dyDescent="0.35">
      <c r="A36" s="178" t="s">
        <v>84</v>
      </c>
      <c r="B36" s="179" t="s">
        <v>85</v>
      </c>
      <c r="C36" s="247">
        <v>0</v>
      </c>
      <c r="D36" s="298">
        <v>0.5</v>
      </c>
      <c r="E36" s="300">
        <f>D36*C36</f>
        <v>0</v>
      </c>
      <c r="F36" s="265"/>
      <c r="P36" s="143"/>
      <c r="Q36" s="144"/>
      <c r="S36" s="145"/>
    </row>
    <row r="37" spans="1:26" ht="16" customHeight="1" x14ac:dyDescent="0.35">
      <c r="A37" s="178" t="s">
        <v>88</v>
      </c>
      <c r="B37" s="179" t="s">
        <v>89</v>
      </c>
      <c r="C37" s="248">
        <v>0</v>
      </c>
      <c r="D37" s="298">
        <v>0.3</v>
      </c>
      <c r="E37" s="300">
        <f>D37*C37</f>
        <v>0</v>
      </c>
      <c r="F37" s="265"/>
      <c r="P37" s="143"/>
      <c r="Q37" s="144"/>
      <c r="S37" s="145"/>
    </row>
    <row r="38" spans="1:26" ht="16" customHeight="1" x14ac:dyDescent="0.35">
      <c r="A38" s="178" t="s">
        <v>93</v>
      </c>
      <c r="B38" s="179" t="s">
        <v>94</v>
      </c>
      <c r="C38" s="247">
        <v>0</v>
      </c>
      <c r="D38" s="298">
        <v>1</v>
      </c>
      <c r="E38" s="300">
        <f t="shared" ref="E38:E52" si="2">D38*C38</f>
        <v>0</v>
      </c>
      <c r="F38" s="265"/>
      <c r="P38" s="143"/>
      <c r="Q38" s="144"/>
      <c r="S38" s="145"/>
    </row>
    <row r="39" spans="1:26" ht="16" customHeight="1" x14ac:dyDescent="0.35">
      <c r="A39" s="178" t="s">
        <v>96</v>
      </c>
      <c r="B39" s="179" t="s">
        <v>242</v>
      </c>
      <c r="C39" s="248">
        <v>0</v>
      </c>
      <c r="D39" s="298">
        <v>0.2</v>
      </c>
      <c r="E39" s="300">
        <f t="shared" si="2"/>
        <v>0</v>
      </c>
      <c r="F39" s="265"/>
      <c r="P39" s="143"/>
      <c r="Q39" s="144"/>
      <c r="S39" s="145"/>
    </row>
    <row r="40" spans="1:26" ht="16" customHeight="1" x14ac:dyDescent="0.35">
      <c r="A40" s="178" t="s">
        <v>100</v>
      </c>
      <c r="B40" s="180" t="s">
        <v>243</v>
      </c>
      <c r="C40" s="247">
        <v>0</v>
      </c>
      <c r="D40" s="298">
        <v>0.5</v>
      </c>
      <c r="E40" s="300">
        <f t="shared" si="2"/>
        <v>0</v>
      </c>
      <c r="F40" s="265"/>
    </row>
    <row r="41" spans="1:26" ht="16" customHeight="1" x14ac:dyDescent="0.35">
      <c r="A41" s="181" t="s">
        <v>106</v>
      </c>
      <c r="B41" s="182" t="s">
        <v>107</v>
      </c>
      <c r="C41" s="248">
        <v>0</v>
      </c>
      <c r="D41" s="298">
        <v>0.7</v>
      </c>
      <c r="E41" s="300">
        <f t="shared" si="2"/>
        <v>0</v>
      </c>
      <c r="F41" s="246"/>
      <c r="P41" s="143"/>
      <c r="Q41" s="144"/>
      <c r="S41" s="145"/>
      <c r="Y41" s="135"/>
      <c r="Z41" s="148"/>
    </row>
    <row r="42" spans="1:26" ht="16" customHeight="1" x14ac:dyDescent="0.35">
      <c r="A42" s="181" t="s">
        <v>110</v>
      </c>
      <c r="B42" s="183" t="s">
        <v>244</v>
      </c>
      <c r="C42" s="247">
        <v>0</v>
      </c>
      <c r="D42" s="298">
        <v>0.5</v>
      </c>
      <c r="E42" s="300">
        <f t="shared" si="2"/>
        <v>0</v>
      </c>
      <c r="F42" s="246"/>
      <c r="P42" s="143"/>
      <c r="Q42" s="144"/>
      <c r="S42" s="145"/>
    </row>
    <row r="43" spans="1:26" ht="16" customHeight="1" x14ac:dyDescent="0.35">
      <c r="A43" s="181" t="s">
        <v>114</v>
      </c>
      <c r="B43" s="182" t="s">
        <v>245</v>
      </c>
      <c r="C43" s="248">
        <v>0</v>
      </c>
      <c r="D43" s="298">
        <v>0.5</v>
      </c>
      <c r="E43" s="300">
        <f t="shared" si="2"/>
        <v>0</v>
      </c>
      <c r="F43" s="246"/>
      <c r="P43" s="143"/>
      <c r="Q43" s="144"/>
      <c r="S43" s="145"/>
    </row>
    <row r="44" spans="1:26" ht="16" customHeight="1" x14ac:dyDescent="0.35">
      <c r="A44" s="181" t="s">
        <v>118</v>
      </c>
      <c r="B44" s="184" t="s">
        <v>119</v>
      </c>
      <c r="C44" s="247">
        <v>0</v>
      </c>
      <c r="D44" s="298">
        <v>0.7</v>
      </c>
      <c r="E44" s="300">
        <f t="shared" si="2"/>
        <v>0</v>
      </c>
      <c r="F44" s="246"/>
      <c r="P44" s="143"/>
      <c r="Q44" s="144"/>
      <c r="S44" s="145"/>
    </row>
    <row r="45" spans="1:26" ht="16" customHeight="1" x14ac:dyDescent="0.35">
      <c r="A45" s="181" t="s">
        <v>123</v>
      </c>
      <c r="B45" s="185" t="s">
        <v>246</v>
      </c>
      <c r="C45" s="248">
        <v>0</v>
      </c>
      <c r="D45" s="298">
        <v>1</v>
      </c>
      <c r="E45" s="300">
        <f t="shared" si="2"/>
        <v>0</v>
      </c>
      <c r="F45" s="246"/>
      <c r="P45" s="143"/>
      <c r="Q45" s="144"/>
      <c r="S45" s="145"/>
    </row>
    <row r="46" spans="1:26" ht="16" customHeight="1" x14ac:dyDescent="0.35">
      <c r="A46" s="181" t="s">
        <v>127</v>
      </c>
      <c r="B46" s="185" t="s">
        <v>247</v>
      </c>
      <c r="C46" s="247">
        <v>0</v>
      </c>
      <c r="D46" s="298">
        <v>0.2</v>
      </c>
      <c r="E46" s="300">
        <f t="shared" si="2"/>
        <v>0</v>
      </c>
      <c r="F46" s="246"/>
      <c r="P46" s="143"/>
      <c r="Q46" s="144"/>
      <c r="S46" s="145"/>
    </row>
    <row r="47" spans="1:26" ht="16" customHeight="1" x14ac:dyDescent="0.35">
      <c r="A47" s="186" t="s">
        <v>132</v>
      </c>
      <c r="B47" s="187" t="s">
        <v>248</v>
      </c>
      <c r="C47" s="248">
        <v>0</v>
      </c>
      <c r="D47" s="298">
        <v>0.6</v>
      </c>
      <c r="E47" s="300">
        <f t="shared" si="2"/>
        <v>0</v>
      </c>
      <c r="F47" s="265"/>
      <c r="P47" s="143"/>
      <c r="Q47" s="144"/>
      <c r="S47" s="145"/>
      <c r="Y47" s="146"/>
      <c r="Z47" s="147"/>
    </row>
    <row r="48" spans="1:26" ht="16" customHeight="1" x14ac:dyDescent="0.35">
      <c r="A48" s="186" t="s">
        <v>136</v>
      </c>
      <c r="B48" s="187" t="s">
        <v>249</v>
      </c>
      <c r="C48" s="247">
        <v>0</v>
      </c>
      <c r="D48" s="298">
        <v>0.4</v>
      </c>
      <c r="E48" s="300">
        <f t="shared" si="2"/>
        <v>0</v>
      </c>
      <c r="F48" s="265"/>
      <c r="P48" s="143"/>
      <c r="Q48" s="144"/>
      <c r="S48" s="145"/>
      <c r="Y48" s="146"/>
      <c r="Z48" s="147"/>
    </row>
    <row r="49" spans="1:26" ht="16" customHeight="1" x14ac:dyDescent="0.35">
      <c r="A49" s="186" t="s">
        <v>140</v>
      </c>
      <c r="B49" s="187" t="s">
        <v>250</v>
      </c>
      <c r="C49" s="248">
        <v>0</v>
      </c>
      <c r="D49" s="298">
        <v>0.2</v>
      </c>
      <c r="E49" s="300">
        <f t="shared" si="2"/>
        <v>0</v>
      </c>
      <c r="F49" s="265"/>
      <c r="P49" s="143"/>
      <c r="Q49" s="144"/>
      <c r="S49" s="145"/>
      <c r="Y49" s="146"/>
      <c r="Z49" s="147"/>
    </row>
    <row r="50" spans="1:26" ht="16" customHeight="1" x14ac:dyDescent="0.35">
      <c r="A50" s="186" t="s">
        <v>144</v>
      </c>
      <c r="B50" s="188" t="s">
        <v>145</v>
      </c>
      <c r="C50" s="247">
        <v>0</v>
      </c>
      <c r="D50" s="298">
        <v>0.5</v>
      </c>
      <c r="E50" s="300">
        <f t="shared" si="2"/>
        <v>0</v>
      </c>
      <c r="F50" s="265"/>
      <c r="P50" s="143"/>
      <c r="Q50" s="144"/>
      <c r="S50" s="145"/>
      <c r="Y50" s="146"/>
      <c r="Z50" s="147"/>
    </row>
    <row r="51" spans="1:26" ht="16" customHeight="1" x14ac:dyDescent="0.35">
      <c r="A51" s="186" t="s">
        <v>148</v>
      </c>
      <c r="B51" s="187" t="s">
        <v>251</v>
      </c>
      <c r="C51" s="248">
        <v>0</v>
      </c>
      <c r="D51" s="298">
        <v>0.5</v>
      </c>
      <c r="E51" s="300">
        <f t="shared" si="2"/>
        <v>0</v>
      </c>
      <c r="F51" s="265"/>
      <c r="P51" s="143"/>
      <c r="Q51" s="144"/>
      <c r="S51" s="145"/>
      <c r="Y51" s="146"/>
      <c r="Z51" s="147"/>
    </row>
    <row r="52" spans="1:26" ht="16" customHeight="1" x14ac:dyDescent="0.35">
      <c r="A52" s="189" t="s">
        <v>153</v>
      </c>
      <c r="B52" s="190" t="s">
        <v>154</v>
      </c>
      <c r="C52" s="247">
        <v>0</v>
      </c>
      <c r="D52" s="298">
        <v>1.3</v>
      </c>
      <c r="E52" s="300">
        <f t="shared" si="2"/>
        <v>0</v>
      </c>
      <c r="F52" s="246"/>
      <c r="P52" s="143"/>
      <c r="Q52" s="144"/>
      <c r="S52" s="145"/>
      <c r="Y52" s="146"/>
      <c r="Z52" s="147"/>
    </row>
    <row r="53" spans="1:26" ht="16" customHeight="1" x14ac:dyDescent="0.35">
      <c r="A53" s="189" t="s">
        <v>157</v>
      </c>
      <c r="B53" s="190" t="s">
        <v>158</v>
      </c>
      <c r="C53" s="248">
        <v>0</v>
      </c>
      <c r="D53" s="298">
        <v>0.8</v>
      </c>
      <c r="E53" s="300">
        <f t="shared" si="1"/>
        <v>0</v>
      </c>
      <c r="F53" s="246"/>
      <c r="P53" s="143"/>
      <c r="Q53" s="144"/>
      <c r="S53" s="145"/>
      <c r="Y53" s="146"/>
      <c r="Z53" s="147"/>
    </row>
    <row r="54" spans="1:26" ht="16" customHeight="1" x14ac:dyDescent="0.35">
      <c r="A54" s="189" t="s">
        <v>161</v>
      </c>
      <c r="B54" s="190" t="s">
        <v>252</v>
      </c>
      <c r="C54" s="247">
        <v>0</v>
      </c>
      <c r="D54" s="298">
        <v>2</v>
      </c>
      <c r="E54" s="300">
        <f t="shared" si="1"/>
        <v>0</v>
      </c>
      <c r="F54" s="246"/>
      <c r="P54" s="143"/>
      <c r="Q54" s="144"/>
      <c r="S54" s="145"/>
      <c r="Y54" s="146"/>
      <c r="Z54" s="147"/>
    </row>
    <row r="55" spans="1:26" ht="16" customHeight="1" x14ac:dyDescent="0.35">
      <c r="A55" s="191" t="s">
        <v>166</v>
      </c>
      <c r="B55" s="192" t="s">
        <v>253</v>
      </c>
      <c r="C55" s="248">
        <v>0</v>
      </c>
      <c r="D55" s="298">
        <v>1</v>
      </c>
      <c r="E55" s="300">
        <f t="shared" si="1"/>
        <v>0</v>
      </c>
      <c r="F55" s="246"/>
      <c r="P55" s="143"/>
      <c r="Q55" s="144"/>
      <c r="S55" s="145"/>
    </row>
    <row r="56" spans="1:26" ht="16" customHeight="1" x14ac:dyDescent="0.35">
      <c r="A56" s="191" t="s">
        <v>170</v>
      </c>
      <c r="B56" s="192" t="s">
        <v>171</v>
      </c>
      <c r="C56" s="247">
        <v>0</v>
      </c>
      <c r="D56" s="298">
        <v>0.7</v>
      </c>
      <c r="E56" s="300">
        <f t="shared" si="1"/>
        <v>0</v>
      </c>
      <c r="F56" s="246"/>
      <c r="P56" s="143"/>
      <c r="Q56" s="144"/>
      <c r="S56" s="145"/>
    </row>
    <row r="57" spans="1:26" ht="16" customHeight="1" x14ac:dyDescent="0.35">
      <c r="A57" s="191" t="s">
        <v>174</v>
      </c>
      <c r="B57" s="192" t="s">
        <v>175</v>
      </c>
      <c r="C57" s="248">
        <v>0</v>
      </c>
      <c r="D57" s="298">
        <v>0.5</v>
      </c>
      <c r="E57" s="300">
        <f t="shared" si="1"/>
        <v>0</v>
      </c>
      <c r="F57" s="246"/>
      <c r="P57" s="143"/>
      <c r="Q57" s="144"/>
      <c r="S57" s="145"/>
    </row>
    <row r="58" spans="1:26" ht="16" customHeight="1" x14ac:dyDescent="0.35">
      <c r="A58" s="191" t="s">
        <v>178</v>
      </c>
      <c r="B58" s="192" t="s">
        <v>179</v>
      </c>
      <c r="C58" s="247">
        <v>0</v>
      </c>
      <c r="D58" s="298">
        <v>0.8</v>
      </c>
      <c r="E58" s="300">
        <f t="shared" si="1"/>
        <v>0</v>
      </c>
      <c r="F58" s="246"/>
      <c r="P58" s="143"/>
      <c r="Q58" s="144"/>
      <c r="S58" s="145"/>
    </row>
    <row r="59" spans="1:26" ht="16" customHeight="1" x14ac:dyDescent="0.35">
      <c r="A59" s="191" t="s">
        <v>182</v>
      </c>
      <c r="B59" s="192" t="s">
        <v>254</v>
      </c>
      <c r="C59" s="248">
        <v>0</v>
      </c>
      <c r="D59" s="298">
        <v>3</v>
      </c>
      <c r="E59" s="300">
        <f t="shared" si="1"/>
        <v>0</v>
      </c>
      <c r="F59" s="246"/>
      <c r="P59" s="143"/>
      <c r="Q59" s="144"/>
      <c r="S59" s="145"/>
    </row>
    <row r="60" spans="1:26" ht="16" customHeight="1" x14ac:dyDescent="0.35">
      <c r="A60" s="191" t="s">
        <v>186</v>
      </c>
      <c r="B60" s="192" t="s">
        <v>255</v>
      </c>
      <c r="C60" s="247">
        <v>0</v>
      </c>
      <c r="D60" s="298">
        <v>0.5</v>
      </c>
      <c r="E60" s="300">
        <f t="shared" si="1"/>
        <v>0</v>
      </c>
      <c r="F60" s="246"/>
      <c r="P60" s="143"/>
      <c r="Q60" s="144"/>
      <c r="S60" s="145"/>
    </row>
    <row r="61" spans="1:26" ht="16" customHeight="1" x14ac:dyDescent="0.35">
      <c r="A61" s="191" t="s">
        <v>190</v>
      </c>
      <c r="B61" s="192" t="s">
        <v>191</v>
      </c>
      <c r="C61" s="248">
        <v>0</v>
      </c>
      <c r="D61" s="298">
        <v>0.5</v>
      </c>
      <c r="E61" s="300">
        <f t="shared" si="1"/>
        <v>0</v>
      </c>
      <c r="F61" s="246"/>
      <c r="P61" s="143"/>
      <c r="Q61" s="144"/>
      <c r="S61" s="145"/>
    </row>
    <row r="62" spans="1:26" ht="16" customHeight="1" x14ac:dyDescent="0.35">
      <c r="A62" s="191" t="s">
        <v>194</v>
      </c>
      <c r="B62" s="192" t="s">
        <v>195</v>
      </c>
      <c r="C62" s="247">
        <v>0</v>
      </c>
      <c r="D62" s="298">
        <v>0.3</v>
      </c>
      <c r="E62" s="300">
        <f>D62*C62</f>
        <v>0</v>
      </c>
      <c r="F62" s="246"/>
    </row>
    <row r="63" spans="1:26" ht="16" customHeight="1" x14ac:dyDescent="0.35">
      <c r="A63" s="191" t="s">
        <v>198</v>
      </c>
      <c r="B63" s="193" t="s">
        <v>256</v>
      </c>
      <c r="C63" s="248">
        <v>0</v>
      </c>
      <c r="D63" s="298">
        <v>0.3</v>
      </c>
      <c r="E63" s="300">
        <f t="shared" si="1"/>
        <v>0</v>
      </c>
      <c r="F63" s="246"/>
      <c r="P63" s="143"/>
      <c r="Q63" s="144"/>
      <c r="S63" s="145"/>
    </row>
    <row r="64" spans="1:26" ht="16" customHeight="1" x14ac:dyDescent="0.35">
      <c r="A64" s="191" t="s">
        <v>202</v>
      </c>
      <c r="B64" s="192" t="s">
        <v>203</v>
      </c>
      <c r="C64" s="247">
        <v>0</v>
      </c>
      <c r="D64" s="298">
        <v>0.4</v>
      </c>
      <c r="E64" s="300">
        <f t="shared" si="1"/>
        <v>0</v>
      </c>
      <c r="F64" s="246"/>
    </row>
    <row r="65" spans="1:32" ht="16" customHeight="1" x14ac:dyDescent="0.35">
      <c r="A65" s="191" t="s">
        <v>206</v>
      </c>
      <c r="B65" s="194" t="s">
        <v>207</v>
      </c>
      <c r="C65" s="248">
        <v>0</v>
      </c>
      <c r="D65" s="298">
        <v>0.3</v>
      </c>
      <c r="E65" s="300">
        <f t="shared" si="1"/>
        <v>0</v>
      </c>
      <c r="F65" s="246"/>
    </row>
    <row r="66" spans="1:32" ht="16" customHeight="1" thickBot="1" x14ac:dyDescent="0.4">
      <c r="A66" s="191" t="s">
        <v>211</v>
      </c>
      <c r="B66" s="229" t="s">
        <v>212</v>
      </c>
      <c r="C66" s="276">
        <v>0</v>
      </c>
      <c r="D66" s="298">
        <v>0.3</v>
      </c>
      <c r="E66" s="300">
        <f t="shared" si="1"/>
        <v>0</v>
      </c>
      <c r="F66" s="246"/>
    </row>
    <row r="67" spans="1:32" s="150" customFormat="1" ht="29" thickBot="1" x14ac:dyDescent="0.7">
      <c r="A67" s="195"/>
      <c r="B67" s="196" t="s">
        <v>257</v>
      </c>
      <c r="C67" s="274">
        <f>SUM(C7:C10,C24:C66)</f>
        <v>0</v>
      </c>
      <c r="D67" s="273"/>
      <c r="E67" s="205">
        <f>SUM(E7:E66)</f>
        <v>0</v>
      </c>
      <c r="F67" s="271"/>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row>
    <row r="68" spans="1:32" x14ac:dyDescent="0.35">
      <c r="A68"/>
      <c r="B68"/>
      <c r="C68"/>
      <c r="D68"/>
      <c r="E68"/>
    </row>
    <row r="69" spans="1:32" ht="31" x14ac:dyDescent="0.7">
      <c r="A69"/>
      <c r="B69" s="197" t="s">
        <v>264</v>
      </c>
      <c r="C69"/>
      <c r="D69" s="206"/>
      <c r="E69" s="207"/>
      <c r="F69" s="147"/>
    </row>
    <row r="70" spans="1:32" x14ac:dyDescent="0.35">
      <c r="D70" s="152"/>
      <c r="E70" s="147"/>
      <c r="F70" s="147"/>
    </row>
    <row r="71" spans="1:32" x14ac:dyDescent="0.35">
      <c r="D71" s="152"/>
      <c r="E71" s="147"/>
      <c r="F71" s="147"/>
    </row>
    <row r="72" spans="1:32" x14ac:dyDescent="0.35">
      <c r="D72" s="152"/>
      <c r="E72" s="147"/>
      <c r="F72" s="147"/>
    </row>
    <row r="76" spans="1:32" x14ac:dyDescent="0.35">
      <c r="C76" s="153"/>
      <c r="G76" s="153"/>
      <c r="H76" s="153"/>
      <c r="I76" s="153"/>
      <c r="J76" s="153"/>
    </row>
  </sheetData>
  <mergeCells count="3">
    <mergeCell ref="J2:N2"/>
    <mergeCell ref="P2:S2"/>
    <mergeCell ref="W2:Z2"/>
  </mergeCells>
  <pageMargins left="0.7" right="0.7" top="0.75" bottom="0.75" header="0.3" footer="0.3"/>
  <pageSetup paperSize="9" scale="5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76"/>
  <sheetViews>
    <sheetView topLeftCell="A15" zoomScaleNormal="100" workbookViewId="0">
      <selection activeCell="D27" sqref="D27"/>
    </sheetView>
  </sheetViews>
  <sheetFormatPr defaultColWidth="8.81640625" defaultRowHeight="14.5" x14ac:dyDescent="0.35"/>
  <cols>
    <col min="1" max="1" width="6.1796875" style="134" customWidth="1"/>
    <col min="2" max="2" width="104.6328125" style="134" customWidth="1"/>
    <col min="3" max="3" width="14.453125" style="134" customWidth="1"/>
    <col min="4" max="4" width="16.36328125" style="134" customWidth="1"/>
    <col min="5" max="5" width="13.6328125" style="134" customWidth="1"/>
    <col min="6" max="6" width="15.81640625" style="134" bestFit="1" customWidth="1"/>
    <col min="7" max="7" width="14.453125" style="134" customWidth="1"/>
    <col min="8" max="8" width="11.36328125" style="134" customWidth="1"/>
    <col min="9" max="9" width="11.1796875" style="134" customWidth="1"/>
    <col min="10" max="10" width="15.453125" style="134" customWidth="1"/>
    <col min="11" max="11" width="16.6328125" style="134" customWidth="1"/>
    <col min="12" max="12" width="16.36328125" style="134" bestFit="1" customWidth="1"/>
    <col min="13" max="13" width="15.81640625" style="134" bestFit="1" customWidth="1"/>
    <col min="14" max="14" width="7" style="134" customWidth="1"/>
    <col min="15" max="15" width="7.1796875" style="134" customWidth="1"/>
    <col min="16" max="16" width="12.36328125" style="134" bestFit="1" customWidth="1"/>
    <col min="17" max="17" width="12.453125" style="134" customWidth="1"/>
    <col min="18" max="18" width="20.6328125" style="134" customWidth="1"/>
    <col min="19" max="19" width="8.81640625" style="134"/>
    <col min="20" max="20" width="9.1796875" style="134" customWidth="1"/>
    <col min="21" max="22" width="8.81640625" style="134"/>
    <col min="23" max="23" width="11.1796875" style="134" customWidth="1"/>
    <col min="24" max="24" width="8.81640625" style="134"/>
    <col min="25" max="25" width="7.453125" style="134" customWidth="1"/>
    <col min="26" max="26" width="6.6328125" style="134" customWidth="1"/>
    <col min="27" max="27" width="19.6328125" style="134" customWidth="1"/>
    <col min="28" max="16384" width="8.81640625" style="134"/>
  </cols>
  <sheetData>
    <row r="1" spans="1:26" ht="18.5" customHeight="1" x14ac:dyDescent="0.35">
      <c r="B1" s="135" t="s">
        <v>258</v>
      </c>
    </row>
    <row r="2" spans="1:26" ht="24" customHeight="1" x14ac:dyDescent="0.6">
      <c r="B2" s="135" t="s">
        <v>259</v>
      </c>
      <c r="J2" s="209"/>
      <c r="K2" s="209"/>
      <c r="L2" s="209"/>
      <c r="M2" s="209"/>
      <c r="N2" s="209"/>
      <c r="O2" s="136"/>
      <c r="P2" s="209"/>
      <c r="Q2" s="209"/>
      <c r="R2" s="209"/>
      <c r="S2" s="209"/>
      <c r="W2" s="209"/>
      <c r="X2" s="209"/>
      <c r="Y2" s="209"/>
      <c r="Z2" s="209"/>
    </row>
    <row r="3" spans="1:26" ht="24" customHeight="1" x14ac:dyDescent="0.6">
      <c r="B3" s="135" t="s">
        <v>260</v>
      </c>
      <c r="J3" s="136"/>
      <c r="K3" s="136"/>
      <c r="L3" s="136"/>
      <c r="M3" s="136"/>
      <c r="N3" s="136"/>
      <c r="O3" s="136"/>
      <c r="P3" s="136"/>
      <c r="Q3" s="136"/>
      <c r="R3" s="136"/>
      <c r="S3" s="136"/>
      <c r="W3" s="136"/>
      <c r="X3" s="136"/>
      <c r="Y3" s="136"/>
      <c r="Z3" s="136"/>
    </row>
    <row r="4" spans="1:26" ht="24" customHeight="1" x14ac:dyDescent="0.6">
      <c r="J4" s="136"/>
      <c r="K4" s="136"/>
      <c r="L4" s="136"/>
      <c r="M4" s="136"/>
      <c r="N4" s="136"/>
      <c r="O4" s="136"/>
      <c r="P4" s="136"/>
      <c r="Q4" s="136"/>
      <c r="R4" s="136"/>
      <c r="S4" s="136"/>
      <c r="W4" s="136"/>
      <c r="X4" s="136"/>
      <c r="Y4" s="136"/>
      <c r="Z4" s="136"/>
    </row>
    <row r="5" spans="1:26" ht="21.75" customHeight="1" thickBot="1" x14ac:dyDescent="1.05">
      <c r="A5"/>
      <c r="B5" s="208"/>
      <c r="C5"/>
      <c r="D5"/>
      <c r="E5"/>
      <c r="P5" s="138"/>
      <c r="Q5" s="139"/>
      <c r="R5" s="138"/>
      <c r="S5" s="140"/>
      <c r="W5" s="138"/>
      <c r="X5" s="141"/>
      <c r="Y5" s="138"/>
      <c r="Z5" s="142"/>
    </row>
    <row r="6" spans="1:26" ht="21" customHeight="1" thickBot="1" x14ac:dyDescent="0.4">
      <c r="A6"/>
      <c r="B6" s="251" t="s">
        <v>215</v>
      </c>
      <c r="C6" s="204" t="s">
        <v>216</v>
      </c>
      <c r="D6" s="252"/>
      <c r="E6" s="198" t="s">
        <v>217</v>
      </c>
      <c r="F6" s="204" t="s">
        <v>218</v>
      </c>
      <c r="P6" s="138"/>
      <c r="Q6" s="139"/>
      <c r="R6" s="138"/>
      <c r="S6" s="140"/>
      <c r="W6" s="138"/>
      <c r="X6" s="141"/>
      <c r="Y6" s="138"/>
      <c r="Z6" s="142"/>
    </row>
    <row r="7" spans="1:26" ht="18.5" x14ac:dyDescent="0.35">
      <c r="A7" s="211" t="s">
        <v>20</v>
      </c>
      <c r="B7" s="217" t="s">
        <v>219</v>
      </c>
      <c r="C7" s="260">
        <v>0</v>
      </c>
      <c r="D7" s="199">
        <v>0</v>
      </c>
      <c r="E7" s="301">
        <f>SUM(C7)</f>
        <v>0</v>
      </c>
      <c r="F7" s="270"/>
      <c r="P7" s="138"/>
      <c r="Q7" s="139"/>
      <c r="R7" s="138"/>
      <c r="S7" s="140"/>
      <c r="W7" s="138"/>
      <c r="X7" s="141"/>
      <c r="Y7" s="138"/>
      <c r="Z7" s="142"/>
    </row>
    <row r="8" spans="1:26" ht="18.5" x14ac:dyDescent="0.35">
      <c r="A8" s="211" t="s">
        <v>20</v>
      </c>
      <c r="B8" s="217" t="s">
        <v>220</v>
      </c>
      <c r="C8" s="210">
        <v>0</v>
      </c>
      <c r="D8" s="200">
        <v>0</v>
      </c>
      <c r="E8" s="302">
        <f t="shared" ref="E8:E22" si="0">SUM(C8)</f>
        <v>0</v>
      </c>
      <c r="F8" s="269"/>
      <c r="P8" s="138"/>
      <c r="Q8" s="139"/>
      <c r="R8" s="138"/>
      <c r="S8" s="140"/>
      <c r="W8" s="138"/>
      <c r="X8" s="141"/>
      <c r="Y8" s="138"/>
      <c r="Z8" s="142"/>
    </row>
    <row r="9" spans="1:26" ht="21" customHeight="1" x14ac:dyDescent="0.35">
      <c r="A9" s="211" t="s">
        <v>20</v>
      </c>
      <c r="B9" s="217" t="s">
        <v>221</v>
      </c>
      <c r="C9" s="210">
        <v>0</v>
      </c>
      <c r="D9" s="200">
        <v>0</v>
      </c>
      <c r="E9" s="302">
        <f t="shared" si="0"/>
        <v>0</v>
      </c>
      <c r="F9" s="269"/>
      <c r="P9" s="138"/>
      <c r="Q9" s="139"/>
      <c r="R9" s="138"/>
      <c r="S9" s="140"/>
      <c r="W9" s="138"/>
      <c r="X9" s="141"/>
      <c r="Y9" s="138"/>
      <c r="Z9" s="142"/>
    </row>
    <row r="10" spans="1:26" ht="21" customHeight="1" x14ac:dyDescent="0.35">
      <c r="A10" s="211" t="s">
        <v>20</v>
      </c>
      <c r="B10" s="217" t="s">
        <v>222</v>
      </c>
      <c r="C10" s="210">
        <v>0</v>
      </c>
      <c r="D10" s="200">
        <v>0</v>
      </c>
      <c r="E10" s="302">
        <f t="shared" si="0"/>
        <v>0</v>
      </c>
      <c r="F10" s="269"/>
      <c r="P10" s="138"/>
      <c r="Q10" s="139"/>
      <c r="R10" s="138"/>
      <c r="S10" s="140"/>
      <c r="W10" s="138"/>
      <c r="X10" s="141"/>
      <c r="Y10" s="138"/>
      <c r="Z10" s="142"/>
    </row>
    <row r="11" spans="1:26" ht="21" customHeight="1" x14ac:dyDescent="0.35">
      <c r="A11" s="212" t="s">
        <v>23</v>
      </c>
      <c r="B11" s="218" t="s">
        <v>223</v>
      </c>
      <c r="C11" s="210">
        <v>0</v>
      </c>
      <c r="D11" s="200">
        <v>0</v>
      </c>
      <c r="E11" s="302">
        <f t="shared" si="0"/>
        <v>0</v>
      </c>
      <c r="F11" s="269"/>
      <c r="P11" s="138"/>
      <c r="Q11" s="139"/>
      <c r="R11" s="138"/>
      <c r="S11" s="140"/>
      <c r="W11" s="138"/>
      <c r="X11" s="141"/>
      <c r="Y11" s="138"/>
      <c r="Z11" s="142"/>
    </row>
    <row r="12" spans="1:26" ht="21" customHeight="1" x14ac:dyDescent="0.35">
      <c r="A12" s="212" t="s">
        <v>23</v>
      </c>
      <c r="B12" s="218" t="s">
        <v>224</v>
      </c>
      <c r="C12" s="210">
        <v>0</v>
      </c>
      <c r="D12" s="200">
        <v>0</v>
      </c>
      <c r="E12" s="302">
        <f t="shared" si="0"/>
        <v>0</v>
      </c>
      <c r="F12" s="269"/>
      <c r="P12" s="138"/>
      <c r="Q12" s="139"/>
      <c r="R12" s="138"/>
      <c r="S12" s="140"/>
      <c r="W12" s="138"/>
      <c r="X12" s="141"/>
      <c r="Y12" s="138"/>
      <c r="Z12" s="142"/>
    </row>
    <row r="13" spans="1:26" ht="21" customHeight="1" x14ac:dyDescent="0.35">
      <c r="A13" s="212" t="s">
        <v>23</v>
      </c>
      <c r="B13" s="218" t="s">
        <v>225</v>
      </c>
      <c r="C13" s="210">
        <v>0</v>
      </c>
      <c r="D13" s="200">
        <v>0</v>
      </c>
      <c r="E13" s="302">
        <f t="shared" si="0"/>
        <v>0</v>
      </c>
      <c r="F13" s="269"/>
      <c r="P13" s="138"/>
      <c r="Q13" s="139"/>
      <c r="R13" s="138"/>
      <c r="S13" s="140"/>
      <c r="W13" s="138"/>
      <c r="X13" s="141"/>
      <c r="Y13" s="138"/>
      <c r="Z13" s="142"/>
    </row>
    <row r="14" spans="1:26" ht="21" customHeight="1" x14ac:dyDescent="0.35">
      <c r="A14" s="212" t="s">
        <v>23</v>
      </c>
      <c r="B14" s="218" t="s">
        <v>226</v>
      </c>
      <c r="C14" s="210">
        <v>0</v>
      </c>
      <c r="D14" s="200">
        <v>0</v>
      </c>
      <c r="E14" s="302">
        <f t="shared" si="0"/>
        <v>0</v>
      </c>
      <c r="F14" s="269"/>
      <c r="P14" s="138"/>
      <c r="Q14" s="139"/>
      <c r="R14" s="138"/>
      <c r="S14" s="140"/>
      <c r="W14" s="138"/>
      <c r="X14" s="141"/>
      <c r="Y14" s="138"/>
      <c r="Z14" s="142"/>
    </row>
    <row r="15" spans="1:26" ht="21" customHeight="1" x14ac:dyDescent="0.35">
      <c r="A15" s="213" t="s">
        <v>26</v>
      </c>
      <c r="B15" s="219" t="s">
        <v>227</v>
      </c>
      <c r="C15" s="210">
        <v>0</v>
      </c>
      <c r="D15" s="200">
        <v>0</v>
      </c>
      <c r="E15" s="302">
        <f t="shared" si="0"/>
        <v>0</v>
      </c>
      <c r="F15" s="269"/>
      <c r="P15" s="138"/>
      <c r="Q15" s="139"/>
      <c r="R15" s="138"/>
      <c r="S15" s="140"/>
      <c r="W15" s="138"/>
      <c r="X15" s="141"/>
      <c r="Y15" s="138"/>
      <c r="Z15" s="142"/>
    </row>
    <row r="16" spans="1:26" ht="21" customHeight="1" x14ac:dyDescent="0.35">
      <c r="A16" s="213" t="s">
        <v>26</v>
      </c>
      <c r="B16" s="219" t="s">
        <v>228</v>
      </c>
      <c r="C16" s="210">
        <v>0</v>
      </c>
      <c r="D16" s="200">
        <v>0</v>
      </c>
      <c r="E16" s="302">
        <f t="shared" si="0"/>
        <v>0</v>
      </c>
      <c r="F16" s="269"/>
      <c r="P16" s="138"/>
      <c r="Q16" s="139"/>
      <c r="R16" s="138"/>
      <c r="S16" s="140"/>
      <c r="W16" s="138"/>
      <c r="X16" s="141"/>
      <c r="Y16" s="138"/>
      <c r="Z16" s="142"/>
    </row>
    <row r="17" spans="1:26" ht="21" customHeight="1" x14ac:dyDescent="0.35">
      <c r="A17" s="213" t="s">
        <v>26</v>
      </c>
      <c r="B17" s="219" t="s">
        <v>229</v>
      </c>
      <c r="C17" s="210">
        <v>0</v>
      </c>
      <c r="D17" s="200">
        <v>0</v>
      </c>
      <c r="E17" s="302">
        <f t="shared" si="0"/>
        <v>0</v>
      </c>
      <c r="F17" s="269"/>
      <c r="P17" s="138"/>
      <c r="Q17" s="139"/>
      <c r="R17" s="138"/>
      <c r="S17" s="140"/>
      <c r="W17" s="138"/>
      <c r="X17" s="141"/>
      <c r="Y17" s="138"/>
      <c r="Z17" s="142"/>
    </row>
    <row r="18" spans="1:26" ht="21" customHeight="1" x14ac:dyDescent="0.35">
      <c r="A18" s="213" t="s">
        <v>26</v>
      </c>
      <c r="B18" s="219" t="s">
        <v>230</v>
      </c>
      <c r="C18" s="210">
        <v>0</v>
      </c>
      <c r="D18" s="200">
        <v>0</v>
      </c>
      <c r="E18" s="302">
        <f t="shared" si="0"/>
        <v>0</v>
      </c>
      <c r="F18" s="269"/>
      <c r="P18" s="138"/>
      <c r="Q18" s="139"/>
      <c r="R18" s="138"/>
      <c r="S18" s="140"/>
      <c r="W18" s="138"/>
      <c r="X18" s="141"/>
      <c r="Y18" s="138"/>
      <c r="Z18" s="142"/>
    </row>
    <row r="19" spans="1:26" ht="21" customHeight="1" x14ac:dyDescent="0.35">
      <c r="A19" s="214" t="s">
        <v>29</v>
      </c>
      <c r="B19" s="220" t="s">
        <v>231</v>
      </c>
      <c r="C19" s="210">
        <v>0</v>
      </c>
      <c r="D19" s="200">
        <v>0</v>
      </c>
      <c r="E19" s="302">
        <f t="shared" si="0"/>
        <v>0</v>
      </c>
      <c r="F19" s="269"/>
      <c r="P19" s="138"/>
      <c r="Q19" s="139"/>
      <c r="R19" s="138"/>
      <c r="S19" s="140"/>
      <c r="W19" s="138"/>
      <c r="X19" s="141"/>
      <c r="Y19" s="138"/>
      <c r="Z19" s="142"/>
    </row>
    <row r="20" spans="1:26" ht="21" customHeight="1" x14ac:dyDescent="0.35">
      <c r="A20" s="214" t="s">
        <v>29</v>
      </c>
      <c r="B20" s="220" t="s">
        <v>232</v>
      </c>
      <c r="C20" s="210">
        <v>0</v>
      </c>
      <c r="D20" s="200">
        <v>0</v>
      </c>
      <c r="E20" s="302">
        <f t="shared" si="0"/>
        <v>0</v>
      </c>
      <c r="F20" s="269"/>
      <c r="P20" s="138"/>
      <c r="Q20" s="139"/>
      <c r="R20" s="138"/>
      <c r="S20" s="140"/>
      <c r="W20" s="138"/>
      <c r="X20" s="141"/>
      <c r="Y20" s="138"/>
      <c r="Z20" s="142"/>
    </row>
    <row r="21" spans="1:26" ht="21" customHeight="1" x14ac:dyDescent="0.35">
      <c r="A21" s="214" t="s">
        <v>29</v>
      </c>
      <c r="B21" s="220" t="s">
        <v>233</v>
      </c>
      <c r="C21" s="210">
        <v>0</v>
      </c>
      <c r="D21" s="200">
        <v>0</v>
      </c>
      <c r="E21" s="302">
        <f t="shared" si="0"/>
        <v>0</v>
      </c>
      <c r="F21" s="269"/>
      <c r="P21" s="138"/>
      <c r="Q21" s="139"/>
      <c r="R21" s="138"/>
      <c r="S21" s="140"/>
      <c r="W21" s="138"/>
      <c r="X21" s="141"/>
      <c r="Y21" s="138"/>
      <c r="Z21" s="142"/>
    </row>
    <row r="22" spans="1:26" ht="21" customHeight="1" thickBot="1" x14ac:dyDescent="0.4">
      <c r="A22" s="214" t="s">
        <v>29</v>
      </c>
      <c r="B22" s="261" t="s">
        <v>234</v>
      </c>
      <c r="C22" s="258">
        <v>0</v>
      </c>
      <c r="D22" s="200">
        <v>0</v>
      </c>
      <c r="E22" s="302">
        <f t="shared" si="0"/>
        <v>0</v>
      </c>
      <c r="F22" s="269"/>
      <c r="P22" s="138"/>
      <c r="Q22" s="139"/>
      <c r="R22" s="138"/>
      <c r="S22" s="140"/>
      <c r="W22" s="138"/>
      <c r="X22" s="141"/>
      <c r="Y22" s="138"/>
      <c r="Z22" s="142"/>
    </row>
    <row r="23" spans="1:26" ht="21" customHeight="1" thickBot="1" x14ac:dyDescent="0.4">
      <c r="A23"/>
      <c r="B23" s="201" t="s">
        <v>235</v>
      </c>
      <c r="C23" s="255" t="s">
        <v>216</v>
      </c>
      <c r="D23" s="201" t="s">
        <v>236</v>
      </c>
      <c r="E23" s="202" t="s">
        <v>237</v>
      </c>
      <c r="F23" s="204" t="s">
        <v>218</v>
      </c>
      <c r="P23" s="143"/>
      <c r="Q23" s="144"/>
      <c r="S23" s="145"/>
      <c r="Y23" s="146"/>
      <c r="Z23" s="147"/>
    </row>
    <row r="24" spans="1:26" ht="16" customHeight="1" x14ac:dyDescent="0.35">
      <c r="A24" s="175" t="s">
        <v>33</v>
      </c>
      <c r="B24" s="256" t="s">
        <v>34</v>
      </c>
      <c r="C24" s="259">
        <v>0</v>
      </c>
      <c r="D24" s="298">
        <v>2</v>
      </c>
      <c r="E24" s="299">
        <f>D24*C24</f>
        <v>0</v>
      </c>
      <c r="F24" s="264"/>
      <c r="P24" s="143"/>
      <c r="Q24" s="144"/>
      <c r="S24" s="145"/>
      <c r="Y24" s="146"/>
      <c r="Z24" s="147"/>
    </row>
    <row r="25" spans="1:26" ht="16" customHeight="1" x14ac:dyDescent="0.35">
      <c r="A25" s="175" t="s">
        <v>38</v>
      </c>
      <c r="B25" s="231" t="s">
        <v>238</v>
      </c>
      <c r="C25" s="246">
        <v>0</v>
      </c>
      <c r="D25" s="298">
        <v>0.8</v>
      </c>
      <c r="E25" s="300">
        <f t="shared" ref="E25:E66" si="1">D25*C25</f>
        <v>0</v>
      </c>
      <c r="F25" s="265"/>
      <c r="P25" s="143"/>
      <c r="Q25" s="144"/>
      <c r="S25" s="145"/>
      <c r="Y25" s="146"/>
      <c r="Z25" s="147"/>
    </row>
    <row r="26" spans="1:26" ht="16" customHeight="1" x14ac:dyDescent="0.35">
      <c r="A26" s="175" t="s">
        <v>42</v>
      </c>
      <c r="B26" s="231" t="s">
        <v>43</v>
      </c>
      <c r="C26" s="246">
        <v>0</v>
      </c>
      <c r="D26" s="298">
        <v>0.8</v>
      </c>
      <c r="E26" s="300">
        <f t="shared" si="1"/>
        <v>0</v>
      </c>
      <c r="F26" s="265"/>
      <c r="P26" s="143"/>
      <c r="Q26" s="144"/>
      <c r="S26" s="145"/>
      <c r="Y26" s="146"/>
      <c r="Z26" s="147"/>
    </row>
    <row r="27" spans="1:26" ht="16" customHeight="1" x14ac:dyDescent="0.35">
      <c r="A27" s="175" t="s">
        <v>46</v>
      </c>
      <c r="B27" s="232" t="s">
        <v>47</v>
      </c>
      <c r="C27" s="245">
        <v>0</v>
      </c>
      <c r="D27" s="298">
        <v>0.6</v>
      </c>
      <c r="E27" s="300">
        <f t="shared" si="1"/>
        <v>0</v>
      </c>
      <c r="F27" s="265"/>
      <c r="P27" s="143"/>
      <c r="Q27" s="144"/>
      <c r="S27" s="145"/>
      <c r="Y27" s="146"/>
      <c r="Z27" s="147"/>
    </row>
    <row r="28" spans="1:26" ht="16" customHeight="1" x14ac:dyDescent="0.35">
      <c r="A28" s="175" t="s">
        <v>50</v>
      </c>
      <c r="B28" s="232" t="s">
        <v>239</v>
      </c>
      <c r="C28" s="246">
        <v>0</v>
      </c>
      <c r="D28" s="298">
        <v>3</v>
      </c>
      <c r="E28" s="300">
        <f t="shared" si="1"/>
        <v>0</v>
      </c>
      <c r="F28" s="265"/>
      <c r="P28" s="143"/>
      <c r="Q28" s="144"/>
      <c r="S28" s="145"/>
      <c r="Y28" s="146"/>
      <c r="Z28" s="147"/>
    </row>
    <row r="29" spans="1:26" ht="16" customHeight="1" x14ac:dyDescent="0.35">
      <c r="A29" s="175" t="s">
        <v>55</v>
      </c>
      <c r="B29" s="232" t="s">
        <v>56</v>
      </c>
      <c r="C29" s="246">
        <v>0</v>
      </c>
      <c r="D29" s="298">
        <v>0.7</v>
      </c>
      <c r="E29" s="300">
        <f t="shared" si="1"/>
        <v>0</v>
      </c>
      <c r="F29" s="265"/>
      <c r="P29" s="143"/>
      <c r="Q29" s="144"/>
      <c r="S29" s="145"/>
      <c r="Y29" s="146"/>
      <c r="Z29" s="147"/>
    </row>
    <row r="30" spans="1:26" ht="16" customHeight="1" x14ac:dyDescent="0.35">
      <c r="A30" s="175" t="s">
        <v>59</v>
      </c>
      <c r="B30" s="232" t="s">
        <v>60</v>
      </c>
      <c r="C30" s="245">
        <v>0</v>
      </c>
      <c r="D30" s="298">
        <v>0.4</v>
      </c>
      <c r="E30" s="300">
        <f t="shared" si="1"/>
        <v>0</v>
      </c>
      <c r="F30" s="265"/>
      <c r="P30" s="143"/>
      <c r="Q30" s="144"/>
      <c r="S30" s="145"/>
      <c r="Y30" s="146"/>
      <c r="Z30" s="147"/>
    </row>
    <row r="31" spans="1:26" ht="16" customHeight="1" x14ac:dyDescent="0.35">
      <c r="A31" s="175" t="s">
        <v>63</v>
      </c>
      <c r="B31" s="232" t="s">
        <v>64</v>
      </c>
      <c r="C31" s="246">
        <v>0</v>
      </c>
      <c r="D31" s="298">
        <v>0.4</v>
      </c>
      <c r="E31" s="300">
        <f t="shared" si="1"/>
        <v>0</v>
      </c>
      <c r="F31" s="265"/>
      <c r="P31" s="143"/>
      <c r="Q31" s="144"/>
      <c r="S31" s="145"/>
      <c r="Y31" s="146"/>
      <c r="Z31" s="147"/>
    </row>
    <row r="32" spans="1:26" ht="16" customHeight="1" x14ac:dyDescent="0.35">
      <c r="A32" s="175" t="s">
        <v>67</v>
      </c>
      <c r="B32" s="232" t="s">
        <v>68</v>
      </c>
      <c r="C32" s="246">
        <v>0</v>
      </c>
      <c r="D32" s="298">
        <v>0.2</v>
      </c>
      <c r="E32" s="300">
        <f t="shared" si="1"/>
        <v>0</v>
      </c>
      <c r="F32" s="265"/>
      <c r="P32" s="143"/>
      <c r="Q32" s="144"/>
      <c r="S32" s="145"/>
      <c r="Y32" s="146"/>
      <c r="Z32" s="147"/>
    </row>
    <row r="33" spans="1:26" ht="16" customHeight="1" x14ac:dyDescent="0.35">
      <c r="A33" s="175" t="s">
        <v>71</v>
      </c>
      <c r="B33" s="232" t="s">
        <v>240</v>
      </c>
      <c r="C33" s="245">
        <v>0</v>
      </c>
      <c r="D33" s="298">
        <v>1</v>
      </c>
      <c r="E33" s="300">
        <f t="shared" si="1"/>
        <v>0</v>
      </c>
      <c r="F33" s="265"/>
      <c r="P33" s="143"/>
      <c r="Q33" s="144"/>
      <c r="S33" s="145"/>
      <c r="Y33" s="146"/>
      <c r="Z33" s="147"/>
    </row>
    <row r="34" spans="1:26" ht="16" customHeight="1" x14ac:dyDescent="0.35">
      <c r="A34" s="178" t="s">
        <v>76</v>
      </c>
      <c r="B34" s="233" t="s">
        <v>241</v>
      </c>
      <c r="C34" s="246">
        <v>0</v>
      </c>
      <c r="D34" s="298">
        <v>0.7</v>
      </c>
      <c r="E34" s="300">
        <f>D34*C34</f>
        <v>0</v>
      </c>
      <c r="F34" s="265"/>
      <c r="P34" s="143"/>
      <c r="Q34" s="144"/>
      <c r="S34" s="145"/>
    </row>
    <row r="35" spans="1:26" ht="16" customHeight="1" x14ac:dyDescent="0.35">
      <c r="A35" s="178" t="s">
        <v>80</v>
      </c>
      <c r="B35" s="234" t="s">
        <v>81</v>
      </c>
      <c r="C35" s="246">
        <v>0</v>
      </c>
      <c r="D35" s="298">
        <v>0.5</v>
      </c>
      <c r="E35" s="300">
        <f>D35*C35</f>
        <v>0</v>
      </c>
      <c r="F35" s="265"/>
      <c r="P35" s="143"/>
      <c r="Q35" s="144"/>
      <c r="S35" s="145"/>
    </row>
    <row r="36" spans="1:26" ht="16" customHeight="1" x14ac:dyDescent="0.35">
      <c r="A36" s="178" t="s">
        <v>84</v>
      </c>
      <c r="B36" s="233" t="s">
        <v>85</v>
      </c>
      <c r="C36" s="245">
        <v>0</v>
      </c>
      <c r="D36" s="298">
        <v>0.5</v>
      </c>
      <c r="E36" s="300">
        <f>D36*C36</f>
        <v>0</v>
      </c>
      <c r="F36" s="265"/>
      <c r="P36" s="143"/>
      <c r="Q36" s="144"/>
      <c r="S36" s="145"/>
    </row>
    <row r="37" spans="1:26" ht="16" customHeight="1" x14ac:dyDescent="0.35">
      <c r="A37" s="178" t="s">
        <v>88</v>
      </c>
      <c r="B37" s="233" t="s">
        <v>89</v>
      </c>
      <c r="C37" s="246">
        <v>0</v>
      </c>
      <c r="D37" s="298">
        <v>0.3</v>
      </c>
      <c r="E37" s="300">
        <f>D37*C37</f>
        <v>0</v>
      </c>
      <c r="F37" s="265"/>
      <c r="P37" s="143"/>
      <c r="Q37" s="144"/>
      <c r="S37" s="145"/>
    </row>
    <row r="38" spans="1:26" ht="16" customHeight="1" x14ac:dyDescent="0.35">
      <c r="A38" s="178" t="s">
        <v>93</v>
      </c>
      <c r="B38" s="233" t="s">
        <v>94</v>
      </c>
      <c r="C38" s="246">
        <v>0</v>
      </c>
      <c r="D38" s="298">
        <v>1</v>
      </c>
      <c r="E38" s="300">
        <f t="shared" ref="E38:E52" si="2">D38*C38</f>
        <v>0</v>
      </c>
      <c r="F38" s="265"/>
      <c r="P38" s="143"/>
      <c r="Q38" s="144"/>
      <c r="S38" s="145"/>
    </row>
    <row r="39" spans="1:26" ht="16" customHeight="1" x14ac:dyDescent="0.35">
      <c r="A39" s="178" t="s">
        <v>96</v>
      </c>
      <c r="B39" s="233" t="s">
        <v>242</v>
      </c>
      <c r="C39" s="245">
        <v>0</v>
      </c>
      <c r="D39" s="298">
        <v>0.2</v>
      </c>
      <c r="E39" s="300">
        <f t="shared" si="2"/>
        <v>0</v>
      </c>
      <c r="F39" s="265"/>
      <c r="P39" s="143"/>
      <c r="Q39" s="144"/>
      <c r="S39" s="145"/>
    </row>
    <row r="40" spans="1:26" ht="16" customHeight="1" x14ac:dyDescent="0.35">
      <c r="A40" s="178" t="s">
        <v>100</v>
      </c>
      <c r="B40" s="234" t="s">
        <v>243</v>
      </c>
      <c r="C40" s="246">
        <v>0</v>
      </c>
      <c r="D40" s="298">
        <v>0.5</v>
      </c>
      <c r="E40" s="300">
        <f t="shared" si="2"/>
        <v>0</v>
      </c>
      <c r="F40" s="265"/>
    </row>
    <row r="41" spans="1:26" ht="16" customHeight="1" x14ac:dyDescent="0.35">
      <c r="A41" s="181" t="s">
        <v>106</v>
      </c>
      <c r="B41" s="235" t="s">
        <v>107</v>
      </c>
      <c r="C41" s="246">
        <v>0</v>
      </c>
      <c r="D41" s="298">
        <v>0.7</v>
      </c>
      <c r="E41" s="300">
        <f t="shared" si="2"/>
        <v>0</v>
      </c>
      <c r="F41" s="246"/>
      <c r="P41" s="143"/>
      <c r="Q41" s="144"/>
      <c r="S41" s="145"/>
      <c r="Y41" s="135"/>
      <c r="Z41" s="148"/>
    </row>
    <row r="42" spans="1:26" ht="16" customHeight="1" x14ac:dyDescent="0.35">
      <c r="A42" s="181" t="s">
        <v>110</v>
      </c>
      <c r="B42" s="236" t="s">
        <v>244</v>
      </c>
      <c r="C42" s="245">
        <v>0</v>
      </c>
      <c r="D42" s="298">
        <v>0.5</v>
      </c>
      <c r="E42" s="300">
        <f t="shared" si="2"/>
        <v>0</v>
      </c>
      <c r="F42" s="246"/>
      <c r="P42" s="143"/>
      <c r="Q42" s="144"/>
      <c r="S42" s="145"/>
    </row>
    <row r="43" spans="1:26" ht="16" customHeight="1" x14ac:dyDescent="0.35">
      <c r="A43" s="181" t="s">
        <v>114</v>
      </c>
      <c r="B43" s="235" t="s">
        <v>245</v>
      </c>
      <c r="C43" s="246">
        <v>0</v>
      </c>
      <c r="D43" s="298">
        <v>0.5</v>
      </c>
      <c r="E43" s="300">
        <f t="shared" si="2"/>
        <v>0</v>
      </c>
      <c r="F43" s="246"/>
      <c r="P43" s="143"/>
      <c r="Q43" s="144"/>
      <c r="S43" s="145"/>
    </row>
    <row r="44" spans="1:26" ht="16" customHeight="1" x14ac:dyDescent="0.35">
      <c r="A44" s="181" t="s">
        <v>118</v>
      </c>
      <c r="B44" s="237" t="s">
        <v>119</v>
      </c>
      <c r="C44" s="246">
        <v>0</v>
      </c>
      <c r="D44" s="298">
        <v>0.7</v>
      </c>
      <c r="E44" s="300">
        <f t="shared" si="2"/>
        <v>0</v>
      </c>
      <c r="F44" s="246"/>
      <c r="P44" s="143"/>
      <c r="Q44" s="144"/>
      <c r="S44" s="145"/>
    </row>
    <row r="45" spans="1:26" ht="16" customHeight="1" x14ac:dyDescent="0.35">
      <c r="A45" s="181" t="s">
        <v>123</v>
      </c>
      <c r="B45" s="238" t="s">
        <v>246</v>
      </c>
      <c r="C45" s="245">
        <v>0</v>
      </c>
      <c r="D45" s="298">
        <v>1</v>
      </c>
      <c r="E45" s="300">
        <f t="shared" si="2"/>
        <v>0</v>
      </c>
      <c r="F45" s="246"/>
      <c r="P45" s="143"/>
      <c r="Q45" s="144"/>
      <c r="S45" s="145"/>
    </row>
    <row r="46" spans="1:26" ht="16" customHeight="1" x14ac:dyDescent="0.35">
      <c r="A46" s="181" t="s">
        <v>127</v>
      </c>
      <c r="B46" s="238" t="s">
        <v>247</v>
      </c>
      <c r="C46" s="246">
        <v>0</v>
      </c>
      <c r="D46" s="298">
        <v>0.2</v>
      </c>
      <c r="E46" s="300">
        <f t="shared" si="2"/>
        <v>0</v>
      </c>
      <c r="F46" s="246"/>
      <c r="P46" s="143"/>
      <c r="Q46" s="144"/>
      <c r="S46" s="145"/>
    </row>
    <row r="47" spans="1:26" ht="16" customHeight="1" x14ac:dyDescent="0.35">
      <c r="A47" s="186" t="s">
        <v>132</v>
      </c>
      <c r="B47" s="239" t="s">
        <v>248</v>
      </c>
      <c r="C47" s="245">
        <v>0</v>
      </c>
      <c r="D47" s="298">
        <v>0.6</v>
      </c>
      <c r="E47" s="300">
        <f t="shared" si="2"/>
        <v>0</v>
      </c>
      <c r="F47" s="265"/>
      <c r="P47" s="143"/>
      <c r="Q47" s="144"/>
      <c r="S47" s="145"/>
      <c r="Y47" s="146"/>
      <c r="Z47" s="147"/>
    </row>
    <row r="48" spans="1:26" ht="16" customHeight="1" x14ac:dyDescent="0.35">
      <c r="A48" s="186" t="s">
        <v>136</v>
      </c>
      <c r="B48" s="239" t="s">
        <v>249</v>
      </c>
      <c r="C48" s="246">
        <v>0</v>
      </c>
      <c r="D48" s="298">
        <v>0.4</v>
      </c>
      <c r="E48" s="300">
        <f t="shared" si="2"/>
        <v>0</v>
      </c>
      <c r="F48" s="265"/>
      <c r="P48" s="143"/>
      <c r="Q48" s="144"/>
      <c r="S48" s="145"/>
      <c r="Y48" s="146"/>
      <c r="Z48" s="147"/>
    </row>
    <row r="49" spans="1:26" ht="16" customHeight="1" x14ac:dyDescent="0.35">
      <c r="A49" s="186" t="s">
        <v>140</v>
      </c>
      <c r="B49" s="239" t="s">
        <v>250</v>
      </c>
      <c r="C49" s="246">
        <v>0</v>
      </c>
      <c r="D49" s="298">
        <v>0.2</v>
      </c>
      <c r="E49" s="300">
        <f t="shared" si="2"/>
        <v>0</v>
      </c>
      <c r="F49" s="265"/>
      <c r="P49" s="143"/>
      <c r="Q49" s="144"/>
      <c r="S49" s="145"/>
      <c r="Y49" s="146"/>
      <c r="Z49" s="147"/>
    </row>
    <row r="50" spans="1:26" ht="16" customHeight="1" x14ac:dyDescent="0.35">
      <c r="A50" s="186" t="s">
        <v>144</v>
      </c>
      <c r="B50" s="240" t="s">
        <v>145</v>
      </c>
      <c r="C50" s="245">
        <v>0</v>
      </c>
      <c r="D50" s="298">
        <v>0.5</v>
      </c>
      <c r="E50" s="300">
        <f t="shared" si="2"/>
        <v>0</v>
      </c>
      <c r="F50" s="265"/>
      <c r="P50" s="143"/>
      <c r="Q50" s="144"/>
      <c r="S50" s="145"/>
      <c r="Y50" s="146"/>
      <c r="Z50" s="147"/>
    </row>
    <row r="51" spans="1:26" ht="16" customHeight="1" x14ac:dyDescent="0.35">
      <c r="A51" s="186" t="s">
        <v>148</v>
      </c>
      <c r="B51" s="239" t="s">
        <v>251</v>
      </c>
      <c r="C51" s="246">
        <v>0</v>
      </c>
      <c r="D51" s="298">
        <v>0.5</v>
      </c>
      <c r="E51" s="300">
        <f t="shared" si="2"/>
        <v>0</v>
      </c>
      <c r="F51" s="265"/>
      <c r="P51" s="143"/>
      <c r="Q51" s="144"/>
      <c r="S51" s="145"/>
      <c r="Y51" s="146"/>
      <c r="Z51" s="147"/>
    </row>
    <row r="52" spans="1:26" ht="16" customHeight="1" x14ac:dyDescent="0.35">
      <c r="A52" s="189" t="s">
        <v>153</v>
      </c>
      <c r="B52" s="241" t="s">
        <v>154</v>
      </c>
      <c r="C52" s="246">
        <v>0</v>
      </c>
      <c r="D52" s="298">
        <v>1.3</v>
      </c>
      <c r="E52" s="300">
        <f t="shared" si="2"/>
        <v>0</v>
      </c>
      <c r="F52" s="246"/>
      <c r="P52" s="143"/>
      <c r="Q52" s="144"/>
      <c r="S52" s="145"/>
      <c r="Y52" s="146"/>
      <c r="Z52" s="147"/>
    </row>
    <row r="53" spans="1:26" ht="16" customHeight="1" x14ac:dyDescent="0.35">
      <c r="A53" s="189" t="s">
        <v>157</v>
      </c>
      <c r="B53" s="241" t="s">
        <v>158</v>
      </c>
      <c r="C53" s="245">
        <v>0</v>
      </c>
      <c r="D53" s="298">
        <v>0.8</v>
      </c>
      <c r="E53" s="300">
        <f t="shared" si="1"/>
        <v>0</v>
      </c>
      <c r="F53" s="246"/>
      <c r="P53" s="143"/>
      <c r="Q53" s="144"/>
      <c r="S53" s="145"/>
      <c r="Y53" s="146"/>
      <c r="Z53" s="147"/>
    </row>
    <row r="54" spans="1:26" ht="16" customHeight="1" x14ac:dyDescent="0.35">
      <c r="A54" s="189" t="s">
        <v>161</v>
      </c>
      <c r="B54" s="241" t="s">
        <v>252</v>
      </c>
      <c r="C54" s="246">
        <v>0</v>
      </c>
      <c r="D54" s="298">
        <v>2</v>
      </c>
      <c r="E54" s="300">
        <f t="shared" si="1"/>
        <v>0</v>
      </c>
      <c r="F54" s="246"/>
      <c r="P54" s="143"/>
      <c r="Q54" s="144"/>
      <c r="S54" s="145"/>
      <c r="Y54" s="146"/>
      <c r="Z54" s="147"/>
    </row>
    <row r="55" spans="1:26" ht="16" customHeight="1" x14ac:dyDescent="0.35">
      <c r="A55" s="191" t="s">
        <v>166</v>
      </c>
      <c r="B55" s="242" t="s">
        <v>253</v>
      </c>
      <c r="C55" s="246">
        <v>0</v>
      </c>
      <c r="D55" s="298">
        <v>1</v>
      </c>
      <c r="E55" s="300">
        <f t="shared" si="1"/>
        <v>0</v>
      </c>
      <c r="F55" s="246"/>
      <c r="P55" s="143"/>
      <c r="Q55" s="144"/>
      <c r="S55" s="145"/>
    </row>
    <row r="56" spans="1:26" ht="16" customHeight="1" x14ac:dyDescent="0.35">
      <c r="A56" s="191" t="s">
        <v>170</v>
      </c>
      <c r="B56" s="242" t="s">
        <v>171</v>
      </c>
      <c r="C56" s="245">
        <v>0</v>
      </c>
      <c r="D56" s="298">
        <v>0.7</v>
      </c>
      <c r="E56" s="300">
        <f t="shared" si="1"/>
        <v>0</v>
      </c>
      <c r="F56" s="246"/>
      <c r="P56" s="143"/>
      <c r="Q56" s="144"/>
      <c r="S56" s="145"/>
    </row>
    <row r="57" spans="1:26" ht="16" customHeight="1" x14ac:dyDescent="0.35">
      <c r="A57" s="191" t="s">
        <v>174</v>
      </c>
      <c r="B57" s="242" t="s">
        <v>175</v>
      </c>
      <c r="C57" s="246">
        <v>0</v>
      </c>
      <c r="D57" s="298">
        <v>0.5</v>
      </c>
      <c r="E57" s="300">
        <f t="shared" si="1"/>
        <v>0</v>
      </c>
      <c r="F57" s="246"/>
      <c r="P57" s="143"/>
      <c r="Q57" s="144"/>
      <c r="S57" s="145"/>
    </row>
    <row r="58" spans="1:26" ht="16" customHeight="1" x14ac:dyDescent="0.35">
      <c r="A58" s="191" t="s">
        <v>178</v>
      </c>
      <c r="B58" s="242" t="s">
        <v>179</v>
      </c>
      <c r="C58" s="245">
        <v>0</v>
      </c>
      <c r="D58" s="298">
        <v>0.8</v>
      </c>
      <c r="E58" s="300">
        <f t="shared" si="1"/>
        <v>0</v>
      </c>
      <c r="F58" s="246"/>
      <c r="P58" s="143"/>
      <c r="Q58" s="144"/>
      <c r="S58" s="145"/>
    </row>
    <row r="59" spans="1:26" ht="16" customHeight="1" x14ac:dyDescent="0.35">
      <c r="A59" s="191" t="s">
        <v>182</v>
      </c>
      <c r="B59" s="242" t="s">
        <v>254</v>
      </c>
      <c r="C59" s="246">
        <v>0</v>
      </c>
      <c r="D59" s="298">
        <v>3</v>
      </c>
      <c r="E59" s="300">
        <f t="shared" si="1"/>
        <v>0</v>
      </c>
      <c r="F59" s="246"/>
      <c r="P59" s="143"/>
      <c r="Q59" s="144"/>
      <c r="S59" s="145"/>
    </row>
    <row r="60" spans="1:26" ht="16" customHeight="1" x14ac:dyDescent="0.35">
      <c r="A60" s="191" t="s">
        <v>186</v>
      </c>
      <c r="B60" s="242" t="s">
        <v>255</v>
      </c>
      <c r="C60" s="246">
        <v>0</v>
      </c>
      <c r="D60" s="298">
        <v>0.5</v>
      </c>
      <c r="E60" s="300">
        <f t="shared" si="1"/>
        <v>0</v>
      </c>
      <c r="F60" s="246"/>
      <c r="P60" s="143"/>
      <c r="Q60" s="144"/>
      <c r="S60" s="145"/>
    </row>
    <row r="61" spans="1:26" ht="16" customHeight="1" x14ac:dyDescent="0.35">
      <c r="A61" s="191" t="s">
        <v>190</v>
      </c>
      <c r="B61" s="242" t="s">
        <v>191</v>
      </c>
      <c r="C61" s="245">
        <v>0</v>
      </c>
      <c r="D61" s="298">
        <v>0.5</v>
      </c>
      <c r="E61" s="300">
        <f t="shared" si="1"/>
        <v>0</v>
      </c>
      <c r="F61" s="246"/>
      <c r="P61" s="143"/>
      <c r="Q61" s="144"/>
      <c r="S61" s="145"/>
    </row>
    <row r="62" spans="1:26" ht="16" customHeight="1" x14ac:dyDescent="0.35">
      <c r="A62" s="191" t="s">
        <v>194</v>
      </c>
      <c r="B62" s="242" t="s">
        <v>195</v>
      </c>
      <c r="C62" s="246">
        <v>0</v>
      </c>
      <c r="D62" s="298">
        <v>0.3</v>
      </c>
      <c r="E62" s="300">
        <f>D62*C62</f>
        <v>0</v>
      </c>
      <c r="F62" s="246"/>
    </row>
    <row r="63" spans="1:26" ht="16" customHeight="1" x14ac:dyDescent="0.35">
      <c r="A63" s="191" t="s">
        <v>198</v>
      </c>
      <c r="B63" s="243" t="s">
        <v>256</v>
      </c>
      <c r="C63" s="246">
        <v>0</v>
      </c>
      <c r="D63" s="298">
        <v>0.3</v>
      </c>
      <c r="E63" s="300">
        <f t="shared" si="1"/>
        <v>0</v>
      </c>
      <c r="F63" s="246"/>
      <c r="P63" s="143"/>
      <c r="Q63" s="144"/>
      <c r="S63" s="145"/>
    </row>
    <row r="64" spans="1:26" ht="16" customHeight="1" x14ac:dyDescent="0.35">
      <c r="A64" s="191" t="s">
        <v>202</v>
      </c>
      <c r="B64" s="242" t="s">
        <v>203</v>
      </c>
      <c r="C64" s="245">
        <v>0</v>
      </c>
      <c r="D64" s="298">
        <v>0.4</v>
      </c>
      <c r="E64" s="300">
        <f t="shared" si="1"/>
        <v>0</v>
      </c>
      <c r="F64" s="246"/>
    </row>
    <row r="65" spans="1:32" ht="16" customHeight="1" x14ac:dyDescent="0.35">
      <c r="A65" s="191" t="s">
        <v>206</v>
      </c>
      <c r="B65" s="244" t="s">
        <v>207</v>
      </c>
      <c r="C65" s="246">
        <v>0</v>
      </c>
      <c r="D65" s="298">
        <v>0.3</v>
      </c>
      <c r="E65" s="300">
        <f t="shared" si="1"/>
        <v>0</v>
      </c>
      <c r="F65" s="246"/>
    </row>
    <row r="66" spans="1:32" ht="16" customHeight="1" thickBot="1" x14ac:dyDescent="0.4">
      <c r="A66" s="191" t="s">
        <v>211</v>
      </c>
      <c r="B66" s="257" t="s">
        <v>212</v>
      </c>
      <c r="C66" s="272">
        <v>0</v>
      </c>
      <c r="D66" s="298">
        <v>0.3</v>
      </c>
      <c r="E66" s="300">
        <f t="shared" si="1"/>
        <v>0</v>
      </c>
      <c r="F66" s="246"/>
    </row>
    <row r="67" spans="1:32" s="150" customFormat="1" ht="29" thickBot="1" x14ac:dyDescent="0.7">
      <c r="A67" s="195"/>
      <c r="B67" s="196" t="s">
        <v>257</v>
      </c>
      <c r="C67" s="274">
        <f>SUM(C7:C10,C24:C66)</f>
        <v>0</v>
      </c>
      <c r="D67" s="273"/>
      <c r="E67" s="205">
        <f>SUM(E7:E66)</f>
        <v>0</v>
      </c>
      <c r="F67" s="275"/>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row>
    <row r="69" spans="1:32" ht="31" x14ac:dyDescent="0.7">
      <c r="B69" s="151" t="s">
        <v>264</v>
      </c>
      <c r="D69" s="152"/>
      <c r="E69" s="147"/>
      <c r="F69" s="147"/>
    </row>
    <row r="70" spans="1:32" x14ac:dyDescent="0.35">
      <c r="D70" s="152"/>
      <c r="E70" s="147"/>
      <c r="F70" s="147"/>
    </row>
    <row r="71" spans="1:32" x14ac:dyDescent="0.35">
      <c r="D71" s="152"/>
      <c r="E71" s="147"/>
      <c r="F71" s="147"/>
    </row>
    <row r="72" spans="1:32" x14ac:dyDescent="0.35">
      <c r="D72" s="152"/>
      <c r="E72" s="147"/>
      <c r="F72" s="147"/>
    </row>
    <row r="76" spans="1:32" x14ac:dyDescent="0.35">
      <c r="C76" s="153"/>
      <c r="G76" s="153"/>
      <c r="H76" s="153"/>
      <c r="I76" s="153"/>
      <c r="J76" s="153"/>
    </row>
  </sheetData>
  <mergeCells count="3">
    <mergeCell ref="J2:N2"/>
    <mergeCell ref="P2:S2"/>
    <mergeCell ref="W2:Z2"/>
  </mergeCells>
  <pageMargins left="0.7" right="0.7" top="0.75" bottom="0.75" header="0.3" footer="0.3"/>
  <pageSetup paperSize="9"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GYF översikt</vt:lpstr>
      <vt:lpstr>Lista - ytor och kvaliteter</vt:lpstr>
      <vt:lpstr>Område X</vt:lpstr>
      <vt:lpstr>Område Y</vt:lpstr>
      <vt:lpstr>Område Z</vt:lpstr>
    </vt:vector>
  </TitlesOfParts>
  <Manager/>
  <Company>WSP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Diaz Gardell, Vania</dc:creator>
  <cp:keywords/>
  <dc:description/>
  <cp:lastModifiedBy>Diaz Gardell, Vania</cp:lastModifiedBy>
  <cp:revision/>
  <dcterms:created xsi:type="dcterms:W3CDTF">2014-06-18T11:01:47Z</dcterms:created>
  <dcterms:modified xsi:type="dcterms:W3CDTF">2022-11-14T12:23:03Z</dcterms:modified>
  <cp:category/>
  <cp:contentStatus/>
</cp:coreProperties>
</file>